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urbandrainag-my.sharepoint.com/personal/epaulsen_mhfd_org/Documents/"/>
    </mc:Choice>
  </mc:AlternateContent>
  <xr:revisionPtr revIDLastSave="0" documentId="8_{EFA99651-169D-4A4D-9F88-5513DCA8BCA3}" xr6:coauthVersionLast="47" xr6:coauthVersionMax="47" xr10:uidLastSave="{00000000-0000-0000-0000-000000000000}"/>
  <bookViews>
    <workbookView xWindow="-110" yWindow="-110" windowWidth="19420" windowHeight="11500" tabRatio="790" xr2:uid="{90D0F7F7-75E0-49A0-94C4-657301067EE5}"/>
  </bookViews>
  <sheets>
    <sheet name="INTRO" sheetId="16" r:id="rId1"/>
    <sheet name="Bioretention Mix Estimator" sheetId="21" r:id="rId2"/>
    <sheet name="Mix Estimator Example" sheetId="22" r:id="rId3"/>
    <sheet name="Lab Results - Topsoil" sheetId="7" r:id="rId4"/>
    <sheet name="Lab Results - Sand" sheetId="12" r:id="rId5"/>
    <sheet name="Bioretention Mix Sample QA" sheetId="1" r:id="rId6"/>
    <sheet name="Lab Results - Bioretention" sheetId="13" r:id="rId7"/>
  </sheets>
  <definedNames>
    <definedName name="_xlnm._FilterDatabase" localSheetId="1" hidden="1">'Bioretention Mix Estimator'!$B$14:$M$14</definedName>
    <definedName name="_xlnm._FilterDatabase" localSheetId="5" hidden="1">'Bioretention Mix Sample QA'!#REF!</definedName>
    <definedName name="_xlnm._FilterDatabase" localSheetId="0" hidden="1">INTRO!#REF!</definedName>
    <definedName name="_xlnm._FilterDatabase" localSheetId="2" hidden="1">'Mix Estimator Example'!$B$14:$M$14</definedName>
    <definedName name="_xlnm.Print_Area" localSheetId="1">'Bioretention Mix Estimator'!$A$1:$N$40</definedName>
    <definedName name="_xlnm.Print_Area" localSheetId="5">'Bioretention Mix Sample QA'!$A$1:$K$56</definedName>
    <definedName name="_xlnm.Print_Area" localSheetId="0">INTRO!$A$1:$I$25</definedName>
    <definedName name="_xlnm.Print_Area" localSheetId="2">'Mix Estimator Example'!$A$1:$N$40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5" i="22" l="1"/>
  <c r="K35" i="22"/>
  <c r="J35" i="22"/>
  <c r="I35" i="22"/>
  <c r="H35" i="22"/>
  <c r="M35" i="22" s="1"/>
  <c r="G35" i="22"/>
  <c r="F35" i="22"/>
  <c r="E35" i="22"/>
  <c r="E34" i="22"/>
  <c r="L34" i="22" s="1"/>
  <c r="L33" i="22"/>
  <c r="K33" i="22"/>
  <c r="J33" i="22"/>
  <c r="E33" i="22"/>
  <c r="I33" i="22" s="1"/>
  <c r="E32" i="22"/>
  <c r="L32" i="22" s="1"/>
  <c r="L31" i="22"/>
  <c r="E31" i="22"/>
  <c r="K31" i="22" s="1"/>
  <c r="E30" i="22"/>
  <c r="F30" i="22" s="1"/>
  <c r="L29" i="22"/>
  <c r="J29" i="22"/>
  <c r="I29" i="22"/>
  <c r="H29" i="22"/>
  <c r="G29" i="22"/>
  <c r="E29" i="22"/>
  <c r="K29" i="22" s="1"/>
  <c r="L28" i="22"/>
  <c r="K28" i="22"/>
  <c r="J28" i="22"/>
  <c r="I28" i="22"/>
  <c r="H28" i="22"/>
  <c r="G28" i="22"/>
  <c r="E28" i="22"/>
  <c r="F28" i="22" s="1"/>
  <c r="M28" i="22" s="1"/>
  <c r="I27" i="22"/>
  <c r="E27" i="22"/>
  <c r="K27" i="22" s="1"/>
  <c r="L26" i="22"/>
  <c r="K26" i="22"/>
  <c r="J26" i="22"/>
  <c r="I26" i="22"/>
  <c r="E26" i="22"/>
  <c r="H26" i="22" s="1"/>
  <c r="E25" i="22"/>
  <c r="L25" i="22" s="1"/>
  <c r="L24" i="22"/>
  <c r="K24" i="22"/>
  <c r="E24" i="22"/>
  <c r="J24" i="22" s="1"/>
  <c r="E23" i="22"/>
  <c r="H23" i="22" s="1"/>
  <c r="M22" i="22"/>
  <c r="L22" i="22"/>
  <c r="K22" i="22"/>
  <c r="J22" i="22"/>
  <c r="I22" i="22"/>
  <c r="H22" i="22"/>
  <c r="G22" i="22"/>
  <c r="F22" i="22"/>
  <c r="E22" i="22"/>
  <c r="L21" i="22"/>
  <c r="K21" i="22"/>
  <c r="J21" i="22"/>
  <c r="I21" i="22"/>
  <c r="H21" i="22"/>
  <c r="G21" i="22"/>
  <c r="F21" i="22"/>
  <c r="M21" i="22" s="1"/>
  <c r="E21" i="22"/>
  <c r="I20" i="22"/>
  <c r="H20" i="22"/>
  <c r="E20" i="22"/>
  <c r="L20" i="22" s="1"/>
  <c r="L19" i="22"/>
  <c r="K19" i="22"/>
  <c r="J19" i="22"/>
  <c r="I19" i="22"/>
  <c r="H19" i="22"/>
  <c r="F19" i="22"/>
  <c r="E19" i="22"/>
  <c r="G19" i="22" s="1"/>
  <c r="M19" i="22" s="1"/>
  <c r="E18" i="22"/>
  <c r="L18" i="22" s="1"/>
  <c r="L17" i="22"/>
  <c r="K17" i="22"/>
  <c r="J17" i="22"/>
  <c r="E17" i="22"/>
  <c r="I17" i="22" s="1"/>
  <c r="E16" i="22"/>
  <c r="F16" i="22" s="1"/>
  <c r="L15" i="22"/>
  <c r="E15" i="22"/>
  <c r="K15" i="22" s="1"/>
  <c r="B3" i="22"/>
  <c r="B2" i="22"/>
  <c r="B2" i="21"/>
  <c r="B2" i="1"/>
  <c r="L35" i="21"/>
  <c r="K35" i="21"/>
  <c r="J35" i="21"/>
  <c r="I35" i="21"/>
  <c r="H35" i="21"/>
  <c r="G35" i="21"/>
  <c r="F35" i="21"/>
  <c r="E35" i="21"/>
  <c r="E34" i="21"/>
  <c r="G34" i="21" s="1"/>
  <c r="L33" i="21"/>
  <c r="K33" i="21"/>
  <c r="J33" i="21"/>
  <c r="I33" i="21"/>
  <c r="E33" i="21"/>
  <c r="H33" i="21" s="1"/>
  <c r="E32" i="21"/>
  <c r="I32" i="21" s="1"/>
  <c r="L31" i="21"/>
  <c r="K31" i="21"/>
  <c r="E31" i="21"/>
  <c r="J31" i="21" s="1"/>
  <c r="E30" i="21"/>
  <c r="K30" i="21" s="1"/>
  <c r="E29" i="21"/>
  <c r="L29" i="21" s="1"/>
  <c r="L28" i="21"/>
  <c r="K28" i="21"/>
  <c r="J28" i="21"/>
  <c r="I28" i="21"/>
  <c r="H28" i="21"/>
  <c r="G28" i="21"/>
  <c r="F28" i="21"/>
  <c r="E28" i="21"/>
  <c r="G27" i="21"/>
  <c r="E27" i="21"/>
  <c r="F27" i="21" s="1"/>
  <c r="L26" i="21"/>
  <c r="K26" i="21"/>
  <c r="J26" i="21"/>
  <c r="I26" i="21"/>
  <c r="H26" i="21"/>
  <c r="E26" i="21"/>
  <c r="G26" i="21" s="1"/>
  <c r="E25" i="21"/>
  <c r="H25" i="21" s="1"/>
  <c r="L24" i="21"/>
  <c r="K24" i="21"/>
  <c r="J24" i="21"/>
  <c r="E24" i="21"/>
  <c r="I24" i="21" s="1"/>
  <c r="F23" i="21"/>
  <c r="E23" i="21"/>
  <c r="J23" i="21" s="1"/>
  <c r="L22" i="21"/>
  <c r="E22" i="21"/>
  <c r="K22" i="21" s="1"/>
  <c r="E21" i="21"/>
  <c r="L21" i="21" s="1"/>
  <c r="K20" i="21"/>
  <c r="J20" i="21"/>
  <c r="I20" i="21"/>
  <c r="H20" i="21"/>
  <c r="G20" i="21"/>
  <c r="F20" i="21"/>
  <c r="E20" i="21"/>
  <c r="L20" i="21" s="1"/>
  <c r="L19" i="21"/>
  <c r="K19" i="21"/>
  <c r="J19" i="21"/>
  <c r="I19" i="21"/>
  <c r="H19" i="21"/>
  <c r="G19" i="21"/>
  <c r="F19" i="21"/>
  <c r="E19" i="21"/>
  <c r="E18" i="21"/>
  <c r="G18" i="21" s="1"/>
  <c r="L17" i="21"/>
  <c r="K17" i="21"/>
  <c r="J17" i="21"/>
  <c r="I17" i="21"/>
  <c r="E17" i="21"/>
  <c r="H17" i="21" s="1"/>
  <c r="E16" i="21"/>
  <c r="I16" i="21" s="1"/>
  <c r="L15" i="21"/>
  <c r="K15" i="21"/>
  <c r="E15" i="21"/>
  <c r="J15" i="21" s="1"/>
  <c r="B3" i="21"/>
  <c r="F25" i="22" l="1"/>
  <c r="I30" i="22"/>
  <c r="H16" i="22"/>
  <c r="F18" i="22"/>
  <c r="M18" i="22" s="1"/>
  <c r="I23" i="22"/>
  <c r="G25" i="22"/>
  <c r="J30" i="22"/>
  <c r="H32" i="22"/>
  <c r="F34" i="22"/>
  <c r="I16" i="22"/>
  <c r="G18" i="22"/>
  <c r="J23" i="22"/>
  <c r="H25" i="22"/>
  <c r="F27" i="22"/>
  <c r="K30" i="22"/>
  <c r="I32" i="22"/>
  <c r="G34" i="22"/>
  <c r="J16" i="22"/>
  <c r="H18" i="22"/>
  <c r="F20" i="22"/>
  <c r="K23" i="22"/>
  <c r="I25" i="22"/>
  <c r="G27" i="22"/>
  <c r="L30" i="22"/>
  <c r="J32" i="22"/>
  <c r="H34" i="22"/>
  <c r="K16" i="22"/>
  <c r="I18" i="22"/>
  <c r="G20" i="22"/>
  <c r="L23" i="22"/>
  <c r="J25" i="22"/>
  <c r="H27" i="22"/>
  <c r="F29" i="22"/>
  <c r="M29" i="22" s="1"/>
  <c r="K32" i="22"/>
  <c r="I34" i="22"/>
  <c r="J34" i="22"/>
  <c r="H30" i="22"/>
  <c r="G32" i="22"/>
  <c r="J18" i="22"/>
  <c r="K25" i="22"/>
  <c r="F15" i="22"/>
  <c r="K34" i="22"/>
  <c r="F23" i="22"/>
  <c r="G23" i="22"/>
  <c r="F32" i="22"/>
  <c r="L16" i="22"/>
  <c r="K18" i="22"/>
  <c r="J27" i="22"/>
  <c r="J20" i="22"/>
  <c r="F24" i="22"/>
  <c r="G31" i="22"/>
  <c r="H15" i="22"/>
  <c r="K20" i="22"/>
  <c r="G24" i="22"/>
  <c r="L27" i="22"/>
  <c r="H31" i="22"/>
  <c r="F33" i="22"/>
  <c r="I15" i="22"/>
  <c r="G17" i="22"/>
  <c r="H24" i="22"/>
  <c r="F26" i="22"/>
  <c r="M26" i="22" s="1"/>
  <c r="I31" i="22"/>
  <c r="G33" i="22"/>
  <c r="G30" i="22"/>
  <c r="M30" i="22" s="1"/>
  <c r="G16" i="22"/>
  <c r="M16" i="22" s="1"/>
  <c r="F31" i="22"/>
  <c r="G15" i="22"/>
  <c r="F17" i="22"/>
  <c r="J15" i="22"/>
  <c r="H17" i="22"/>
  <c r="I24" i="22"/>
  <c r="G26" i="22"/>
  <c r="J31" i="22"/>
  <c r="H33" i="22"/>
  <c r="M35" i="21"/>
  <c r="M28" i="21"/>
  <c r="M19" i="21"/>
  <c r="M20" i="21"/>
  <c r="I34" i="21"/>
  <c r="F30" i="21"/>
  <c r="F25" i="21"/>
  <c r="G32" i="21"/>
  <c r="H18" i="21"/>
  <c r="I25" i="21"/>
  <c r="L30" i="21"/>
  <c r="F29" i="21"/>
  <c r="L16" i="21"/>
  <c r="J34" i="21"/>
  <c r="F15" i="21"/>
  <c r="K18" i="21"/>
  <c r="G22" i="21"/>
  <c r="L25" i="21"/>
  <c r="J27" i="21"/>
  <c r="H29" i="21"/>
  <c r="F31" i="21"/>
  <c r="K34" i="21"/>
  <c r="F16" i="21"/>
  <c r="F32" i="21"/>
  <c r="G16" i="21"/>
  <c r="J21" i="21"/>
  <c r="J16" i="21"/>
  <c r="J32" i="21"/>
  <c r="L23" i="21"/>
  <c r="L32" i="21"/>
  <c r="G15" i="21"/>
  <c r="L18" i="21"/>
  <c r="H22" i="21"/>
  <c r="F24" i="21"/>
  <c r="K27" i="21"/>
  <c r="I29" i="21"/>
  <c r="G31" i="21"/>
  <c r="L34" i="21"/>
  <c r="F21" i="21"/>
  <c r="H21" i="21"/>
  <c r="G23" i="21"/>
  <c r="K23" i="21"/>
  <c r="H34" i="21"/>
  <c r="I18" i="21"/>
  <c r="K32" i="21"/>
  <c r="J18" i="21"/>
  <c r="K25" i="21"/>
  <c r="H15" i="21"/>
  <c r="F17" i="21"/>
  <c r="I22" i="21"/>
  <c r="G24" i="21"/>
  <c r="L27" i="21"/>
  <c r="J29" i="21"/>
  <c r="H31" i="21"/>
  <c r="F33" i="21"/>
  <c r="G21" i="21"/>
  <c r="I21" i="21"/>
  <c r="H27" i="21"/>
  <c r="F22" i="21"/>
  <c r="I27" i="21"/>
  <c r="I15" i="21"/>
  <c r="G17" i="21"/>
  <c r="J22" i="21"/>
  <c r="H24" i="21"/>
  <c r="F26" i="21"/>
  <c r="M26" i="21" s="1"/>
  <c r="K29" i="21"/>
  <c r="I31" i="21"/>
  <c r="G33" i="21"/>
  <c r="G30" i="21"/>
  <c r="H23" i="21"/>
  <c r="I30" i="21"/>
  <c r="K16" i="21"/>
  <c r="J25" i="21"/>
  <c r="G29" i="21"/>
  <c r="H30" i="21"/>
  <c r="H16" i="21"/>
  <c r="F18" i="21"/>
  <c r="K21" i="21"/>
  <c r="I23" i="21"/>
  <c r="G25" i="21"/>
  <c r="J30" i="21"/>
  <c r="H32" i="21"/>
  <c r="F34" i="21"/>
  <c r="M33" i="21" l="1"/>
  <c r="M17" i="22"/>
  <c r="M31" i="22"/>
  <c r="M27" i="22"/>
  <c r="M20" i="22"/>
  <c r="M24" i="22"/>
  <c r="M33" i="22"/>
  <c r="M15" i="22"/>
  <c r="L38" i="22" s="1"/>
  <c r="M34" i="22"/>
  <c r="M25" i="22"/>
  <c r="M23" i="22"/>
  <c r="M32" i="22"/>
  <c r="M27" i="21"/>
  <c r="M23" i="21"/>
  <c r="M32" i="21"/>
  <c r="M17" i="21"/>
  <c r="M25" i="21"/>
  <c r="M21" i="21"/>
  <c r="M18" i="21"/>
  <c r="M15" i="21"/>
  <c r="M29" i="21"/>
  <c r="M22" i="21"/>
  <c r="M16" i="21"/>
  <c r="M30" i="21"/>
  <c r="M31" i="21"/>
  <c r="M34" i="21"/>
  <c r="M24" i="21"/>
  <c r="L38" i="21" l="1"/>
  <c r="B3" i="1"/>
</calcChain>
</file>

<file path=xl/sharedStrings.xml><?xml version="1.0" encoding="utf-8"?>
<sst xmlns="http://schemas.openxmlformats.org/spreadsheetml/2006/main" count="172" uniqueCount="105">
  <si>
    <t>Purpose &amp; Background</t>
  </si>
  <si>
    <t>Summary of Worksheets</t>
  </si>
  <si>
    <t>Lab Results - Bioretention Mix</t>
  </si>
  <si>
    <t>Bioretention Mix Estimator</t>
  </si>
  <si>
    <t>Lab Results - Topsoil</t>
  </si>
  <si>
    <t>Lab Results - Sand</t>
  </si>
  <si>
    <t>Nitrate Nitrogen (ppm)</t>
  </si>
  <si>
    <t>Phosphorus (ppm)</t>
  </si>
  <si>
    <t>Topsoil</t>
  </si>
  <si>
    <t>Common #1</t>
  </si>
  <si>
    <t>Yes</t>
  </si>
  <si>
    <t>Olsen</t>
  </si>
  <si>
    <t>Sand</t>
  </si>
  <si>
    <t>Class C</t>
  </si>
  <si>
    <t>Calculations</t>
  </si>
  <si>
    <t>Mix Ratio</t>
  </si>
  <si>
    <t>Sand (%)</t>
  </si>
  <si>
    <t>Silt (%)</t>
  </si>
  <si>
    <t>Clay (%)</t>
  </si>
  <si>
    <t>Organic Matter (%)</t>
  </si>
  <si>
    <t>Salinity/Salts (EC)</t>
  </si>
  <si>
    <t>70-80%</t>
  </si>
  <si>
    <t>Topsoil-05 : Sand-95</t>
  </si>
  <si>
    <t>5-25%</t>
  </si>
  <si>
    <t>Topsoil-10 : Sand-90</t>
  </si>
  <si>
    <t>5-15%</t>
  </si>
  <si>
    <t>Topsoil-15 : Sand-85</t>
  </si>
  <si>
    <t>1-5%</t>
  </si>
  <si>
    <t>Topsoil-20 : Sand-80</t>
  </si>
  <si>
    <t>Topsoil-25 : Sand-75</t>
  </si>
  <si>
    <t>&lt;30 ppm</t>
  </si>
  <si>
    <t>Topsoil-30 : Sand-70</t>
  </si>
  <si>
    <t>Topsoil-35 : Sand-65</t>
  </si>
  <si>
    <t>Topsoil-40 : Sand-60</t>
  </si>
  <si>
    <t>Topsoil-45 : Sand-55</t>
  </si>
  <si>
    <t>Topsoil-50 : Sand-50</t>
  </si>
  <si>
    <t>Topsoil-55 : Sand-45</t>
  </si>
  <si>
    <t>Topsoil-60 : Sand-40</t>
  </si>
  <si>
    <t>Topsoil-65 : Sand-35</t>
  </si>
  <si>
    <t>Topsoil-70 : Sand-30</t>
  </si>
  <si>
    <t>Topsoil-75 : Sand-25</t>
  </si>
  <si>
    <t>Topsoil-80 : Sand-20</t>
  </si>
  <si>
    <t>Topsoil-85 : Sand-15</t>
  </si>
  <si>
    <t>Topsoil-90 : Sand-10</t>
  </si>
  <si>
    <t>Topsoil-95 : Sand-5</t>
  </si>
  <si>
    <t>Topsoil-100 : Sand-0</t>
  </si>
  <si>
    <t>Soil Parameter</t>
  </si>
  <si>
    <t>Test Method</t>
  </si>
  <si>
    <t>Units</t>
  </si>
  <si>
    <t>Value</t>
  </si>
  <si>
    <t>Requirements</t>
  </si>
  <si>
    <t>Meets Specs?</t>
  </si>
  <si>
    <t>Mix Estimator Example</t>
  </si>
  <si>
    <t>This worksheet provides a completed example of the Bioretention Mix Estimator worksheet for a given topsoil sample.</t>
  </si>
  <si>
    <t>This worksheet provides a location to include screenshots of soil sampling results from lab analysis of sand used in the bioretention media mix.</t>
  </si>
  <si>
    <t>This worksheet provides a location to include screenshots of soil sampling results from lab analysis of topsoil used in the bioretention media mix.</t>
  </si>
  <si>
    <t>Bioretention Media Mix - Soil Sample Quality Assurance Check (QAC)</t>
  </si>
  <si>
    <t>This worksheet provides a location to include screenshots of soil sampling results from lab analysis of the bioretention media mix.</t>
  </si>
  <si>
    <r>
      <t xml:space="preserve">For reference only - paste a copy of the soil sample results from the lab analysis for the </t>
    </r>
    <r>
      <rPr>
        <u/>
        <sz val="11"/>
        <color theme="1"/>
        <rFont val="Tahoma"/>
        <family val="2"/>
      </rPr>
      <t>topsoil</t>
    </r>
    <r>
      <rPr>
        <sz val="11"/>
        <color theme="1"/>
        <rFont val="Tahoma"/>
        <family val="2"/>
      </rPr>
      <t>.</t>
    </r>
  </si>
  <si>
    <r>
      <t xml:space="preserve">For reference only - paste a copy of the soil sample results from the lab analysis for the </t>
    </r>
    <r>
      <rPr>
        <u/>
        <sz val="11"/>
        <color theme="1"/>
        <rFont val="Tahoma"/>
        <family val="2"/>
      </rPr>
      <t>sand</t>
    </r>
    <r>
      <rPr>
        <sz val="11"/>
        <color theme="1"/>
        <rFont val="Tahoma"/>
        <family val="2"/>
      </rPr>
      <t>.</t>
    </r>
  </si>
  <si>
    <r>
      <t xml:space="preserve">For reference only - paste a copy of the soil sample results from the lab analysis for the </t>
    </r>
    <r>
      <rPr>
        <u/>
        <sz val="11"/>
        <color theme="1"/>
        <rFont val="Tahoma"/>
        <family val="2"/>
      </rPr>
      <t>bioretention media</t>
    </r>
    <r>
      <rPr>
        <sz val="11"/>
        <color theme="1"/>
        <rFont val="Tahoma"/>
        <family val="2"/>
      </rPr>
      <t>.</t>
    </r>
  </si>
  <si>
    <t>BIORETENTION MEDIA MIX ANALYSIS TOOL</t>
  </si>
  <si>
    <t>Mile High Flood District</t>
  </si>
  <si>
    <t>Denver, Colorado</t>
  </si>
  <si>
    <t>www.mhfd.org</t>
  </si>
  <si>
    <t>MHFD-MediaMixTool, Version 1.00 (April 2025)</t>
  </si>
  <si>
    <t>Comments?</t>
  </si>
  <si>
    <t>Direct all comments regarding this spreadsheet workbook to:</t>
  </si>
  <si>
    <t>MHFD email</t>
  </si>
  <si>
    <t>Bioretention Media Mix - Name</t>
  </si>
  <si>
    <t>Bioretention Media Mix - Sample ID</t>
  </si>
  <si>
    <t>Bioretention Media Mix - Sample Date</t>
  </si>
  <si>
    <t>Does topsoil have less than
 25% gravel (&gt;2 mm)?</t>
  </si>
  <si>
    <t>Was gravel (&gt;2 mm) removed from topsoil before particle size distribution?</t>
  </si>
  <si>
    <r>
      <t xml:space="preserve">&lt;20 ppm (Olsen) </t>
    </r>
    <r>
      <rPr>
        <u/>
        <sz val="11"/>
        <color theme="1"/>
        <rFont val="Tahoma"/>
        <family val="2"/>
      </rPr>
      <t>or</t>
    </r>
    <r>
      <rPr>
        <sz val="11"/>
        <color theme="1"/>
        <rFont val="Tahoma"/>
        <family val="2"/>
      </rPr>
      <t xml:space="preserve">
&lt;30 ppm (Mehlich-3)</t>
    </r>
  </si>
  <si>
    <r>
      <t xml:space="preserve">&lt;3 dS/m </t>
    </r>
    <r>
      <rPr>
        <u/>
        <sz val="11"/>
        <color theme="1"/>
        <rFont val="Tahoma"/>
        <family val="2"/>
      </rPr>
      <t>or</t>
    </r>
    <r>
      <rPr>
        <sz val="11"/>
        <color theme="1"/>
        <rFont val="Tahoma"/>
        <family val="2"/>
      </rPr>
      <t xml:space="preserve">
&lt;3 mmhos/cm</t>
    </r>
  </si>
  <si>
    <t>Bioretention Media Mix - Soil Sample Information</t>
  </si>
  <si>
    <t>Bioretention Media Mix - Topsoil-to-Sand Quantity Estimator</t>
  </si>
  <si>
    <t>Was gravel 
(&gt;2 mm) removed from topsoil before particle size distribution?</t>
  </si>
  <si>
    <t>Does topsoil have less than 25% gravel (&gt;2 mm)?</t>
  </si>
  <si>
    <t xml:space="preserve">Mix Ratio Selection </t>
  </si>
  <si>
    <t>Soil
Type</t>
  </si>
  <si>
    <t>Soil
Name</t>
  </si>
  <si>
    <t>Sand
(%)</t>
  </si>
  <si>
    <t>Silt
(%)</t>
  </si>
  <si>
    <t>Clay
(%)</t>
  </si>
  <si>
    <t>Organic
Matter
(%)</t>
  </si>
  <si>
    <r>
      <t xml:space="preserve">Salinity/ Salts (EC)
dS/m </t>
    </r>
    <r>
      <rPr>
        <b/>
        <u/>
        <sz val="11"/>
        <color theme="1"/>
        <rFont val="Tahoma"/>
        <family val="2"/>
      </rPr>
      <t>or</t>
    </r>
    <r>
      <rPr>
        <b/>
        <sz val="11"/>
        <color theme="1"/>
        <rFont val="Tahoma"/>
        <family val="2"/>
      </rPr>
      <t xml:space="preserve">
mmhos/cm</t>
    </r>
  </si>
  <si>
    <r>
      <t xml:space="preserve">Phosphorus Test Method
Olsen </t>
    </r>
    <r>
      <rPr>
        <b/>
        <u/>
        <sz val="11"/>
        <color theme="1"/>
        <rFont val="Tahoma"/>
        <family val="2"/>
      </rPr>
      <t>or</t>
    </r>
    <r>
      <rPr>
        <b/>
        <sz val="11"/>
        <color theme="1"/>
        <rFont val="Tahoma"/>
        <family val="2"/>
      </rPr>
      <t xml:space="preserve"> Mehlich-3</t>
    </r>
  </si>
  <si>
    <t>Design Mix Input (from Soil Gradation &amp; Soil Nutrient Analysis)</t>
  </si>
  <si>
    <t>Ratio of
Clean Sand
(%)</t>
  </si>
  <si>
    <t>Ratio of
Topsoil 
(%)</t>
  </si>
  <si>
    <t>Topsoil-0 : Sand-100</t>
  </si>
  <si>
    <t>Can mix meet 
Table BR-3 Bioretention Media Properties?</t>
  </si>
  <si>
    <t xml:space="preserve">The purpose of this workbook is to provide a simplified approach for evaluating bioretention media mixes used in stormwater control measures. This workbook contains two primary worksheets for bioretention media mix analysis: 
1)  A bioretention media mix quantity estimation tool (for suppliers) to develop theoretical mixes based on combined material quantities of topsoil and sand.
2) A bioretention media mix sample quality assurance check for comparison of soil lab results to the USDCM recommended ranges for bioretention mix soil properties (for suppliers, design engineers, or inspectors).  </t>
  </si>
  <si>
    <t>This worksheet can be used by suppliers to evaluate potential bioretention media mixtures (varied ratios of topsoil-to-sand). The ratios could theoretically be created to produce a bioretention mixture based on topsoil and sand samples (soil gradation and soil nutrient analysis) prior to providing a bioretention media product for use. Values in orange cells are required input to be filled out by the supplier/design engineer.</t>
  </si>
  <si>
    <r>
      <t xml:space="preserve">Can the recommended bioretention media mix specifications </t>
    </r>
    <r>
      <rPr>
        <u/>
        <sz val="11"/>
        <color theme="1"/>
        <rFont val="Tahoma"/>
        <family val="2"/>
      </rPr>
      <t>theoretically</t>
    </r>
    <r>
      <rPr>
        <sz val="11"/>
        <color theme="1"/>
        <rFont val="Tahoma"/>
        <family val="2"/>
      </rPr>
      <t xml:space="preserve"> be met based on topsoil and sand combinations from the analysis listed above?
(All cells within a single row must be green for each of the soil parameters.)</t>
    </r>
  </si>
  <si>
    <t>Note: Table BR-3 to the right provides the recommended bioretention media properties from the USDCM Volume 3, Chapter 4.</t>
  </si>
  <si>
    <t>This worksheet can be used by suppliers, design engineers, or inspectors to compare bioretention media mix samples to the specifications in USDCM Volume 3, Chapter 4 (March 2024). Values in orange cells are required input to be filled out by the supplier/design engineer.</t>
  </si>
  <si>
    <t>Bioretention Media Mix - Soil Sample Quality Assurance (QA) Check</t>
  </si>
  <si>
    <t>This worksheet can be used by suppliers, design engineers, or inspectors to compare bioretention media mix samples to the specifications in USDCM Volume 3, Chapter 4 (March 2024). Sampling of media should occur either after delivery and prior to placement or be conducted by the supplier just prior to site delivery. Samples should be collected within several days of placment of the media so that the results are representative of the media placed. Values in orange cells are required input to be filled out by the supplier/design engineer.</t>
  </si>
  <si>
    <t>Bioretention Mix Sample QA</t>
  </si>
  <si>
    <t>What is the ratio of topsoil and sand selected to produce the bioretention media mix?</t>
  </si>
  <si>
    <t xml:space="preserve">Sampling of media should occur either after delivery and prior to placement or be conducted by the supplier just prior to site delivery. </t>
  </si>
  <si>
    <t>Samples should be collected within several days of placment of the media so that the results are representative of the media placed.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</si>
</sst>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4" x14ac:knownFonts="1">
    <font>
      <sz val="11"/>
      <color theme="1"/>
      <name val="Calibri"/>
      <family val="2"/>
      <scheme val="minor"/>
    </font>
    <font>
      <sz val="11"/>
      <color theme="1"/>
      <name val="Calibri"/>
      <family val="2"/>
      <scheme val="minor"/>
    </font>
    <font>
      <sz val="11"/>
      <color rgb="FF3F3F76"/>
      <name val="Calibri"/>
      <family val="2"/>
      <scheme val="minor"/>
    </font>
    <font>
      <sz val="8"/>
      <name val="Calibri"/>
      <family val="2"/>
      <scheme val="minor"/>
    </font>
    <font>
      <b/>
      <sz val="11"/>
      <color theme="0"/>
      <name val="Calibri"/>
      <family val="2"/>
      <scheme val="minor"/>
    </font>
    <font>
      <sz val="11"/>
      <color theme="1"/>
      <name val="Tahoma"/>
      <family val="2"/>
    </font>
    <font>
      <b/>
      <sz val="11"/>
      <color theme="1"/>
      <name val="Tahoma"/>
      <family val="2"/>
    </font>
    <font>
      <b/>
      <sz val="11"/>
      <color theme="0"/>
      <name val="Tahoma"/>
      <family val="2"/>
    </font>
    <font>
      <b/>
      <sz val="12"/>
      <color theme="1"/>
      <name val="Tahoma"/>
      <family val="2"/>
    </font>
    <font>
      <sz val="11"/>
      <color theme="1"/>
      <name val="STXinwei"/>
      <charset val="134"/>
    </font>
    <font>
      <b/>
      <sz val="11"/>
      <color theme="1"/>
      <name val="STXinwei"/>
      <charset val="134"/>
    </font>
    <font>
      <u/>
      <sz val="11"/>
      <color theme="1"/>
      <name val="Tahoma"/>
      <family val="2"/>
    </font>
    <font>
      <sz val="11"/>
      <color rgb="FF3F3F76"/>
      <name val="Tahoma"/>
      <family val="2"/>
    </font>
    <font>
      <b/>
      <u/>
      <sz val="11"/>
      <color theme="1"/>
      <name val="Tahoma"/>
      <family val="2"/>
    </font>
    <font>
      <b/>
      <sz val="16"/>
      <color theme="0"/>
      <name val="Tahoma"/>
      <family val="2"/>
    </font>
    <font>
      <i/>
      <sz val="11"/>
      <color theme="1"/>
      <name val="Tahoma"/>
      <family val="2"/>
    </font>
    <font>
      <sz val="12"/>
      <name val="Tahoma"/>
      <family val="2"/>
    </font>
    <font>
      <u/>
      <sz val="11"/>
      <color theme="10"/>
      <name val="Calibri"/>
      <family val="2"/>
      <scheme val="minor"/>
    </font>
    <font>
      <sz val="10"/>
      <name val="Tahoma"/>
      <family val="2"/>
    </font>
    <font>
      <b/>
      <u/>
      <sz val="12"/>
      <color rgb="FF0070C0"/>
      <name val="Arial"/>
      <family val="2"/>
    </font>
    <font>
      <b/>
      <u/>
      <sz val="11"/>
      <name val="Tahoma"/>
      <family val="2"/>
    </font>
    <font>
      <sz val="11"/>
      <color theme="0"/>
      <name val="Tahoma"/>
      <family val="2"/>
    </font>
    <font>
      <b/>
      <sz val="11"/>
      <name val="Tahoma"/>
      <family val="2"/>
    </font>
    <font>
      <sz val="11"/>
      <name val="Tahoma"/>
      <family val="2"/>
    </font>
  </fonts>
  <fills count="14">
    <fill>
      <patternFill patternType="none"/>
    </fill>
    <fill>
      <patternFill patternType="gray125"/>
    </fill>
    <fill>
      <patternFill patternType="solid">
        <fgColor rgb="FFFFCC99"/>
      </patternFill>
    </fill>
    <fill>
      <patternFill patternType="solid">
        <fgColor rgb="FFFFFFCC"/>
      </patternFill>
    </fill>
    <fill>
      <patternFill patternType="solid">
        <fgColor theme="0"/>
        <bgColor indexed="64"/>
      </patternFill>
    </fill>
    <fill>
      <patternFill patternType="solid">
        <fgColor theme="0" tint="-0.499984740745262"/>
        <bgColor indexed="64"/>
      </patternFill>
    </fill>
    <fill>
      <patternFill patternType="solid">
        <fgColor rgb="FF002060"/>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indexed="9"/>
        <bgColor indexed="64"/>
      </patternFill>
    </fill>
    <fill>
      <patternFill patternType="solid">
        <fgColor rgb="FFFFCC99"/>
        <bgColor indexed="64"/>
      </patternFill>
    </fill>
  </fills>
  <borders count="33">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6">
    <xf numFmtId="0" fontId="0" fillId="0" borderId="0"/>
    <xf numFmtId="9" fontId="1" fillId="0" borderId="0" applyFont="0" applyFill="0" applyBorder="0" applyAlignment="0" applyProtection="0"/>
    <xf numFmtId="0" fontId="2" fillId="2" borderId="1" applyNumberFormat="0" applyAlignment="0" applyProtection="0"/>
    <xf numFmtId="0" fontId="1" fillId="3" borderId="2" applyNumberFormat="0" applyFont="0" applyAlignment="0" applyProtection="0"/>
    <xf numFmtId="0" fontId="4" fillId="6" borderId="3">
      <alignment horizontal="center"/>
    </xf>
    <xf numFmtId="0" fontId="17" fillId="0" borderId="0" applyNumberFormat="0" applyFill="0" applyBorder="0" applyAlignment="0" applyProtection="0"/>
  </cellStyleXfs>
  <cellXfs count="156">
    <xf numFmtId="0" fontId="0" fillId="0" borderId="0" xfId="0"/>
    <xf numFmtId="0" fontId="5" fillId="0" borderId="0" xfId="0" applyFont="1"/>
    <xf numFmtId="0" fontId="5" fillId="4" borderId="0" xfId="0" applyFont="1" applyFill="1" applyProtection="1">
      <protection locked="0"/>
    </xf>
    <xf numFmtId="0" fontId="5" fillId="4" borderId="0" xfId="0" applyFont="1" applyFill="1" applyAlignment="1" applyProtection="1">
      <alignment horizontal="center"/>
      <protection locked="0"/>
    </xf>
    <xf numFmtId="0" fontId="9" fillId="4" borderId="0" xfId="0" applyFont="1" applyFill="1" applyAlignment="1" applyProtection="1">
      <alignment horizontal="center"/>
      <protection locked="0"/>
    </xf>
    <xf numFmtId="0" fontId="10" fillId="4" borderId="0" xfId="0" applyFont="1" applyFill="1" applyAlignment="1" applyProtection="1">
      <alignment horizontal="center" wrapText="1"/>
      <protection locked="0"/>
    </xf>
    <xf numFmtId="0" fontId="6" fillId="4" borderId="0" xfId="3" applyFont="1" applyFill="1" applyBorder="1" applyAlignment="1" applyProtection="1">
      <alignment horizontal="left" vertical="center" wrapText="1"/>
      <protection locked="0"/>
    </xf>
    <xf numFmtId="0" fontId="6" fillId="4" borderId="12" xfId="3" applyFont="1" applyFill="1" applyBorder="1" applyAlignment="1" applyProtection="1">
      <alignment horizontal="left" vertical="center" wrapText="1"/>
      <protection locked="0"/>
    </xf>
    <xf numFmtId="0" fontId="5" fillId="4" borderId="0" xfId="0" applyFont="1" applyFill="1" applyAlignment="1" applyProtection="1">
      <alignment vertical="center"/>
      <protection locked="0"/>
    </xf>
    <xf numFmtId="0" fontId="9" fillId="4" borderId="0" xfId="0" applyFont="1" applyFill="1" applyProtection="1">
      <protection locked="0"/>
    </xf>
    <xf numFmtId="0" fontId="5" fillId="0" borderId="0" xfId="0" applyFont="1" applyProtection="1">
      <protection locked="0"/>
    </xf>
    <xf numFmtId="0" fontId="6" fillId="10" borderId="7" xfId="0" applyFont="1" applyFill="1" applyBorder="1" applyAlignment="1">
      <alignment horizontal="center" vertical="center"/>
    </xf>
    <xf numFmtId="0" fontId="6" fillId="11" borderId="7" xfId="0" applyFont="1" applyFill="1" applyBorder="1" applyAlignment="1">
      <alignment horizontal="center" vertical="center"/>
    </xf>
    <xf numFmtId="0" fontId="6" fillId="11" borderId="9" xfId="0" applyFont="1" applyFill="1" applyBorder="1" applyAlignment="1">
      <alignment horizontal="center" vertical="center"/>
    </xf>
    <xf numFmtId="0" fontId="6" fillId="8" borderId="7" xfId="0" applyFont="1" applyFill="1" applyBorder="1" applyAlignment="1">
      <alignment horizontal="center" vertical="center"/>
    </xf>
    <xf numFmtId="0" fontId="6" fillId="9" borderId="9" xfId="0" applyFont="1" applyFill="1" applyBorder="1" applyAlignment="1">
      <alignment horizontal="center" vertical="center"/>
    </xf>
    <xf numFmtId="0" fontId="16" fillId="12" borderId="0" xfId="0" applyFont="1" applyFill="1" applyAlignment="1">
      <alignment horizontal="center"/>
    </xf>
    <xf numFmtId="0" fontId="18" fillId="12" borderId="0" xfId="0" applyFont="1" applyFill="1"/>
    <xf numFmtId="0" fontId="19" fillId="12" borderId="0" xfId="5" applyFont="1" applyFill="1" applyBorder="1" applyAlignment="1" applyProtection="1"/>
    <xf numFmtId="0" fontId="20" fillId="4" borderId="0" xfId="0" applyFont="1" applyFill="1" applyAlignment="1" applyProtection="1">
      <alignment horizontal="left"/>
      <protection hidden="1"/>
    </xf>
    <xf numFmtId="0" fontId="12" fillId="2" borderId="3" xfId="2" applyFont="1" applyBorder="1" applyAlignment="1" applyProtection="1">
      <alignment vertical="center"/>
      <protection locked="0"/>
    </xf>
    <xf numFmtId="164" fontId="12" fillId="2" borderId="3" xfId="2" applyNumberFormat="1" applyFont="1" applyBorder="1" applyAlignment="1" applyProtection="1">
      <alignment horizontal="center" vertical="center"/>
      <protection locked="0"/>
    </xf>
    <xf numFmtId="0" fontId="12" fillId="2" borderId="8" xfId="2" applyFont="1" applyBorder="1" applyAlignment="1" applyProtection="1">
      <alignment horizontal="center" vertical="center"/>
      <protection locked="0"/>
    </xf>
    <xf numFmtId="0" fontId="12" fillId="2" borderId="3" xfId="2" applyFont="1" applyBorder="1" applyAlignment="1" applyProtection="1">
      <alignment horizontal="center" vertical="center"/>
      <protection locked="0"/>
    </xf>
    <xf numFmtId="0" fontId="12" fillId="2" borderId="10" xfId="2" applyFont="1" applyBorder="1" applyAlignment="1" applyProtection="1">
      <alignment horizontal="center" vertical="center"/>
      <protection locked="0"/>
    </xf>
    <xf numFmtId="0" fontId="12" fillId="2" borderId="11" xfId="2" applyFont="1" applyBorder="1" applyAlignment="1" applyProtection="1">
      <alignment horizontal="center" vertical="center"/>
      <protection locked="0"/>
    </xf>
    <xf numFmtId="0" fontId="6" fillId="4" borderId="0" xfId="0" applyFont="1" applyFill="1" applyAlignment="1" applyProtection="1">
      <alignment horizontal="center" wrapText="1"/>
      <protection locked="0"/>
    </xf>
    <xf numFmtId="0" fontId="6" fillId="4" borderId="0" xfId="0" applyFont="1" applyFill="1" applyAlignment="1" applyProtection="1">
      <alignment horizontal="center" vertical="center" wrapText="1"/>
      <protection locked="0"/>
    </xf>
    <xf numFmtId="0" fontId="12" fillId="5" borderId="3" xfId="2" applyFont="1" applyFill="1" applyBorder="1" applyAlignment="1" applyProtection="1">
      <alignment horizontal="center"/>
      <protection locked="0"/>
    </xf>
    <xf numFmtId="0" fontId="6" fillId="4" borderId="3" xfId="3" applyFont="1" applyFill="1" applyBorder="1" applyAlignment="1" applyProtection="1">
      <alignment horizontal="center" vertical="center" wrapText="1"/>
    </xf>
    <xf numFmtId="0" fontId="5" fillId="4" borderId="3" xfId="0" applyFont="1" applyFill="1" applyBorder="1" applyAlignment="1">
      <alignment horizontal="center" vertical="center"/>
    </xf>
    <xf numFmtId="0" fontId="5" fillId="4" borderId="10" xfId="0" applyFont="1" applyFill="1" applyBorder="1" applyAlignment="1">
      <alignment horizontal="center" vertical="center" wrapText="1"/>
    </xf>
    <xf numFmtId="0" fontId="6" fillId="4" borderId="9" xfId="3" applyFont="1" applyFill="1" applyBorder="1" applyAlignment="1" applyProtection="1">
      <alignment horizontal="center" vertical="center" wrapText="1"/>
    </xf>
    <xf numFmtId="0" fontId="6" fillId="4" borderId="10" xfId="3" applyFont="1" applyFill="1" applyBorder="1" applyAlignment="1" applyProtection="1">
      <alignment horizontal="center" vertical="center" wrapText="1"/>
    </xf>
    <xf numFmtId="0" fontId="5" fillId="4" borderId="3" xfId="0" applyFont="1" applyFill="1" applyBorder="1" applyAlignment="1">
      <alignment horizontal="center" vertical="center" wrapText="1"/>
    </xf>
    <xf numFmtId="0" fontId="6" fillId="4" borderId="8" xfId="3" applyFont="1" applyFill="1" applyBorder="1" applyAlignment="1" applyProtection="1">
      <alignment horizontal="center" vertical="center" wrapText="1"/>
    </xf>
    <xf numFmtId="0" fontId="6" fillId="4" borderId="0" xfId="0" applyFont="1" applyFill="1" applyAlignment="1" applyProtection="1">
      <alignment vertical="center" wrapText="1"/>
      <protection locked="0"/>
    </xf>
    <xf numFmtId="0" fontId="7" fillId="4" borderId="0" xfId="4" applyFont="1" applyFill="1" applyBorder="1" applyAlignment="1" applyProtection="1">
      <protection locked="0"/>
    </xf>
    <xf numFmtId="0" fontId="5" fillId="4" borderId="0" xfId="3" applyFont="1" applyFill="1" applyBorder="1" applyAlignment="1" applyProtection="1">
      <alignment vertical="center" wrapText="1"/>
      <protection locked="0"/>
    </xf>
    <xf numFmtId="0" fontId="12" fillId="2" borderId="20" xfId="2" applyFont="1" applyBorder="1" applyAlignment="1" applyProtection="1">
      <alignment horizontal="center"/>
      <protection locked="0"/>
    </xf>
    <xf numFmtId="164" fontId="12" fillId="2" borderId="20" xfId="2" applyNumberFormat="1" applyFont="1" applyBorder="1" applyAlignment="1" applyProtection="1">
      <alignment horizontal="center"/>
      <protection locked="0"/>
    </xf>
    <xf numFmtId="10" fontId="12" fillId="2" borderId="20" xfId="2" applyNumberFormat="1" applyFont="1" applyBorder="1" applyAlignment="1" applyProtection="1">
      <alignment horizontal="center"/>
      <protection locked="0"/>
    </xf>
    <xf numFmtId="0" fontId="12" fillId="2" borderId="21" xfId="2" applyFont="1" applyBorder="1" applyAlignment="1" applyProtection="1">
      <alignment horizontal="center"/>
      <protection locked="0"/>
    </xf>
    <xf numFmtId="0" fontId="12" fillId="2" borderId="10" xfId="2" applyFont="1" applyBorder="1" applyAlignment="1" applyProtection="1">
      <alignment horizontal="center"/>
      <protection locked="0"/>
    </xf>
    <xf numFmtId="10" fontId="12" fillId="2" borderId="10" xfId="2" applyNumberFormat="1" applyFont="1" applyBorder="1" applyAlignment="1" applyProtection="1">
      <alignment horizontal="center"/>
      <protection locked="0"/>
    </xf>
    <xf numFmtId="0" fontId="6" fillId="4" borderId="11" xfId="3" applyFont="1" applyFill="1" applyBorder="1" applyAlignment="1" applyProtection="1">
      <alignment horizontal="center" vertical="center" wrapText="1"/>
    </xf>
    <xf numFmtId="0" fontId="5" fillId="4" borderId="19" xfId="0" applyFont="1" applyFill="1" applyBorder="1" applyAlignment="1">
      <alignment horizontal="center" vertical="center"/>
    </xf>
    <xf numFmtId="0" fontId="5" fillId="4" borderId="9" xfId="0" applyFont="1" applyFill="1" applyBorder="1" applyAlignment="1">
      <alignment horizontal="center" vertical="center"/>
    </xf>
    <xf numFmtId="0" fontId="12" fillId="5" borderId="10" xfId="2" applyFont="1" applyFill="1" applyBorder="1" applyAlignment="1" applyProtection="1">
      <alignment horizontal="center"/>
    </xf>
    <xf numFmtId="0" fontId="12" fillId="5" borderId="11" xfId="2" applyFont="1" applyFill="1" applyBorder="1" applyAlignment="1" applyProtection="1">
      <alignment horizontal="center"/>
    </xf>
    <xf numFmtId="0" fontId="6" fillId="4" borderId="25" xfId="3" applyFont="1" applyFill="1" applyBorder="1" applyAlignment="1" applyProtection="1">
      <alignment horizontal="center" vertical="center" wrapText="1"/>
    </xf>
    <xf numFmtId="0" fontId="6" fillId="4" borderId="26" xfId="3" applyFont="1" applyFill="1" applyBorder="1" applyAlignment="1" applyProtection="1">
      <alignment horizontal="center" vertical="center" wrapText="1"/>
    </xf>
    <xf numFmtId="0" fontId="6" fillId="4" borderId="22" xfId="3" applyFont="1" applyFill="1" applyBorder="1" applyAlignment="1" applyProtection="1">
      <alignment horizontal="center" vertical="center" wrapText="1"/>
    </xf>
    <xf numFmtId="0" fontId="6" fillId="4" borderId="23" xfId="3" applyFont="1" applyFill="1" applyBorder="1" applyAlignment="1" applyProtection="1">
      <alignment horizontal="center" vertical="center" wrapText="1"/>
    </xf>
    <xf numFmtId="0" fontId="6" fillId="4" borderId="27" xfId="3" applyFont="1" applyFill="1" applyBorder="1" applyAlignment="1" applyProtection="1">
      <alignment horizontal="center" vertical="center" wrapText="1"/>
    </xf>
    <xf numFmtId="9" fontId="5" fillId="4" borderId="20" xfId="1" applyFont="1" applyFill="1" applyBorder="1" applyAlignment="1" applyProtection="1">
      <alignment horizontal="center"/>
    </xf>
    <xf numFmtId="9" fontId="5" fillId="4" borderId="28" xfId="1" applyFont="1" applyFill="1" applyBorder="1" applyAlignment="1" applyProtection="1">
      <alignment horizontal="center"/>
    </xf>
    <xf numFmtId="164" fontId="5" fillId="4" borderId="3" xfId="1" applyNumberFormat="1" applyFont="1" applyFill="1" applyBorder="1" applyAlignment="1" applyProtection="1">
      <alignment horizontal="center"/>
    </xf>
    <xf numFmtId="10" fontId="5" fillId="4" borderId="3" xfId="1" applyNumberFormat="1" applyFont="1" applyFill="1" applyBorder="1" applyAlignment="1" applyProtection="1">
      <alignment horizontal="center"/>
    </xf>
    <xf numFmtId="2" fontId="5" fillId="4" borderId="3" xfId="0" applyNumberFormat="1" applyFont="1" applyFill="1" applyBorder="1" applyAlignment="1">
      <alignment horizontal="center"/>
    </xf>
    <xf numFmtId="165" fontId="5" fillId="4" borderId="3" xfId="0" applyNumberFormat="1" applyFont="1" applyFill="1" applyBorder="1" applyAlignment="1">
      <alignment horizontal="center"/>
    </xf>
    <xf numFmtId="9" fontId="5" fillId="4" borderId="3" xfId="1" applyFont="1" applyFill="1" applyBorder="1" applyAlignment="1" applyProtection="1">
      <alignment horizontal="center"/>
    </xf>
    <xf numFmtId="9" fontId="5" fillId="4" borderId="15" xfId="1" applyFont="1" applyFill="1" applyBorder="1" applyAlignment="1" applyProtection="1">
      <alignment horizontal="center"/>
    </xf>
    <xf numFmtId="9" fontId="5" fillId="4" borderId="10" xfId="1" applyFont="1" applyFill="1" applyBorder="1" applyAlignment="1" applyProtection="1">
      <alignment horizontal="center"/>
    </xf>
    <xf numFmtId="9" fontId="5" fillId="4" borderId="13" xfId="1" applyFont="1" applyFill="1" applyBorder="1" applyAlignment="1" applyProtection="1">
      <alignment horizontal="center"/>
    </xf>
    <xf numFmtId="164" fontId="5" fillId="4" borderId="4" xfId="1" applyNumberFormat="1" applyFont="1" applyFill="1" applyBorder="1" applyAlignment="1" applyProtection="1">
      <alignment horizontal="center"/>
    </xf>
    <xf numFmtId="164" fontId="5" fillId="4" borderId="5" xfId="1" applyNumberFormat="1" applyFont="1" applyFill="1" applyBorder="1" applyAlignment="1" applyProtection="1">
      <alignment horizontal="center"/>
    </xf>
    <xf numFmtId="10" fontId="5" fillId="4" borderId="5" xfId="1" applyNumberFormat="1" applyFont="1" applyFill="1" applyBorder="1" applyAlignment="1" applyProtection="1">
      <alignment horizontal="center"/>
    </xf>
    <xf numFmtId="2" fontId="5" fillId="4" borderId="5" xfId="0" applyNumberFormat="1" applyFont="1" applyFill="1" applyBorder="1" applyAlignment="1">
      <alignment horizontal="center"/>
    </xf>
    <xf numFmtId="165" fontId="5" fillId="4" borderId="5" xfId="0" applyNumberFormat="1" applyFont="1" applyFill="1" applyBorder="1" applyAlignment="1">
      <alignment horizontal="center"/>
    </xf>
    <xf numFmtId="0" fontId="5" fillId="4" borderId="6" xfId="0" applyFont="1" applyFill="1" applyBorder="1" applyAlignment="1">
      <alignment horizontal="center" vertical="center"/>
    </xf>
    <xf numFmtId="164" fontId="5" fillId="4" borderId="7" xfId="1" applyNumberFormat="1" applyFont="1" applyFill="1" applyBorder="1" applyAlignment="1" applyProtection="1">
      <alignment horizontal="center"/>
    </xf>
    <xf numFmtId="0" fontId="5" fillId="4" borderId="8" xfId="0" applyFont="1" applyFill="1" applyBorder="1" applyAlignment="1">
      <alignment horizontal="center" vertical="center"/>
    </xf>
    <xf numFmtId="164" fontId="5" fillId="4" borderId="9" xfId="1" applyNumberFormat="1" applyFont="1" applyFill="1" applyBorder="1" applyAlignment="1" applyProtection="1">
      <alignment horizontal="center"/>
    </xf>
    <xf numFmtId="164" fontId="5" fillId="4" borderId="10" xfId="1" applyNumberFormat="1" applyFont="1" applyFill="1" applyBorder="1" applyAlignment="1" applyProtection="1">
      <alignment horizontal="center"/>
    </xf>
    <xf numFmtId="10" fontId="5" fillId="4" borderId="10" xfId="1" applyNumberFormat="1" applyFont="1" applyFill="1" applyBorder="1" applyAlignment="1" applyProtection="1">
      <alignment horizontal="center"/>
    </xf>
    <xf numFmtId="2" fontId="5" fillId="4" borderId="10" xfId="0" applyNumberFormat="1" applyFont="1" applyFill="1" applyBorder="1" applyAlignment="1">
      <alignment horizontal="center"/>
    </xf>
    <xf numFmtId="165" fontId="5" fillId="4" borderId="10" xfId="0" applyNumberFormat="1" applyFont="1" applyFill="1" applyBorder="1" applyAlignment="1">
      <alignment horizontal="center"/>
    </xf>
    <xf numFmtId="0" fontId="5" fillId="4" borderId="11" xfId="0" applyFont="1" applyFill="1" applyBorder="1" applyAlignment="1">
      <alignment horizontal="center" vertical="center"/>
    </xf>
    <xf numFmtId="0" fontId="6" fillId="4" borderId="0" xfId="3" applyFont="1" applyFill="1" applyBorder="1" applyAlignment="1" applyProtection="1">
      <alignment vertical="center"/>
      <protection locked="0"/>
    </xf>
    <xf numFmtId="0" fontId="23" fillId="4" borderId="0" xfId="0" applyFont="1" applyFill="1"/>
    <xf numFmtId="0" fontId="15" fillId="4" borderId="0" xfId="0" applyFont="1" applyFill="1" applyProtection="1">
      <protection locked="0"/>
    </xf>
    <xf numFmtId="0" fontId="5" fillId="4" borderId="0" xfId="0" quotePrefix="1" applyFont="1" applyFill="1" applyAlignment="1" applyProtection="1">
      <alignment horizontal="center"/>
      <protection locked="0"/>
    </xf>
    <xf numFmtId="0" fontId="16" fillId="12" borderId="0" xfId="0" applyFont="1" applyFill="1" applyAlignment="1">
      <alignment horizontal="center"/>
    </xf>
    <xf numFmtId="0" fontId="15" fillId="4" borderId="0" xfId="0" applyFont="1" applyFill="1" applyAlignment="1">
      <alignment horizontal="center" wrapText="1"/>
    </xf>
    <xf numFmtId="0" fontId="5" fillId="4" borderId="10" xfId="0" applyFont="1" applyFill="1" applyBorder="1" applyAlignment="1">
      <alignment vertical="center" wrapText="1"/>
    </xf>
    <xf numFmtId="0" fontId="5" fillId="4" borderId="11" xfId="0" applyFont="1" applyFill="1" applyBorder="1" applyAlignment="1">
      <alignment vertical="center" wrapText="1"/>
    </xf>
    <xf numFmtId="0" fontId="5" fillId="4" borderId="3" xfId="0" applyFont="1" applyFill="1" applyBorder="1" applyAlignment="1">
      <alignment vertical="center" wrapText="1"/>
    </xf>
    <xf numFmtId="0" fontId="5" fillId="4" borderId="8" xfId="0" applyFont="1" applyFill="1" applyBorder="1" applyAlignment="1">
      <alignment vertical="center" wrapText="1"/>
    </xf>
    <xf numFmtId="0" fontId="14" fillId="6" borderId="0" xfId="4" applyFont="1" applyBorder="1" applyAlignment="1">
      <alignment horizontal="center" vertical="center"/>
    </xf>
    <xf numFmtId="0" fontId="7" fillId="6" borderId="0" xfId="4" applyFont="1" applyBorder="1">
      <alignment horizontal="center"/>
    </xf>
    <xf numFmtId="0" fontId="5" fillId="4" borderId="0" xfId="3" applyFont="1" applyFill="1" applyBorder="1" applyAlignment="1" applyProtection="1">
      <alignment horizontal="left" vertical="center" wrapText="1"/>
    </xf>
    <xf numFmtId="0" fontId="7" fillId="6" borderId="4" xfId="4" applyFont="1" applyBorder="1">
      <alignment horizontal="center"/>
    </xf>
    <xf numFmtId="0" fontId="7" fillId="6" borderId="5" xfId="4" applyFont="1" applyBorder="1">
      <alignment horizontal="center"/>
    </xf>
    <xf numFmtId="0" fontId="8" fillId="7" borderId="4" xfId="0" applyFont="1" applyFill="1" applyBorder="1" applyAlignment="1">
      <alignment horizontal="left" vertical="center"/>
    </xf>
    <xf numFmtId="0" fontId="8" fillId="7" borderId="5" xfId="0" applyFont="1" applyFill="1" applyBorder="1" applyAlignment="1">
      <alignment horizontal="left" vertical="center"/>
    </xf>
    <xf numFmtId="0" fontId="8" fillId="7" borderId="6" xfId="0" applyFont="1" applyFill="1" applyBorder="1" applyAlignment="1">
      <alignment horizontal="left" vertical="center"/>
    </xf>
    <xf numFmtId="0" fontId="5" fillId="4" borderId="15" xfId="0" applyFont="1" applyFill="1" applyBorder="1" applyAlignment="1">
      <alignment vertical="center" wrapText="1"/>
    </xf>
    <xf numFmtId="0" fontId="5" fillId="4" borderId="16" xfId="0" applyFont="1" applyFill="1" applyBorder="1" applyAlignment="1">
      <alignment vertical="center" wrapText="1"/>
    </xf>
    <xf numFmtId="0" fontId="5" fillId="4" borderId="17" xfId="0" applyFont="1" applyFill="1" applyBorder="1" applyAlignment="1">
      <alignment vertical="center" wrapText="1"/>
    </xf>
    <xf numFmtId="0" fontId="5" fillId="4" borderId="9" xfId="0" applyFont="1" applyFill="1" applyBorder="1" applyAlignment="1">
      <alignment horizontal="center"/>
    </xf>
    <xf numFmtId="0" fontId="5" fillId="4" borderId="10" xfId="0" applyFont="1" applyFill="1" applyBorder="1" applyAlignment="1">
      <alignment horizontal="center"/>
    </xf>
    <xf numFmtId="0" fontId="22" fillId="7" borderId="4" xfId="4" applyFont="1" applyFill="1" applyBorder="1">
      <alignment horizontal="center"/>
    </xf>
    <xf numFmtId="0" fontId="22" fillId="7" borderId="5" xfId="4" applyFont="1" applyFill="1" applyBorder="1">
      <alignment horizontal="center"/>
    </xf>
    <xf numFmtId="0" fontId="22" fillId="7" borderId="6" xfId="4" applyFont="1" applyFill="1" applyBorder="1">
      <alignment horizontal="center"/>
    </xf>
    <xf numFmtId="0" fontId="5" fillId="4" borderId="7" xfId="0" applyFont="1" applyFill="1" applyBorder="1" applyAlignment="1">
      <alignment horizontal="center"/>
    </xf>
    <xf numFmtId="0" fontId="5" fillId="4" borderId="3" xfId="0" applyFont="1" applyFill="1" applyBorder="1" applyAlignment="1">
      <alignment horizontal="center"/>
    </xf>
    <xf numFmtId="0" fontId="14" fillId="6" borderId="14" xfId="4" applyFont="1" applyBorder="1" applyAlignment="1">
      <alignment horizontal="center" vertical="center"/>
    </xf>
    <xf numFmtId="0" fontId="15" fillId="4" borderId="0" xfId="3" applyFont="1" applyFill="1" applyBorder="1" applyAlignment="1" applyProtection="1">
      <alignment horizontal="center" vertical="center" wrapText="1"/>
    </xf>
    <xf numFmtId="0" fontId="7" fillId="4" borderId="0" xfId="4" applyFont="1" applyFill="1" applyBorder="1" applyProtection="1">
      <alignment horizontal="center"/>
      <protection locked="0"/>
    </xf>
    <xf numFmtId="0" fontId="5" fillId="4" borderId="30" xfId="3" applyFont="1" applyFill="1" applyBorder="1" applyAlignment="1" applyProtection="1">
      <alignment horizontal="left" vertical="center" wrapText="1"/>
    </xf>
    <xf numFmtId="0" fontId="5" fillId="4" borderId="16" xfId="3" applyFont="1" applyFill="1" applyBorder="1" applyAlignment="1" applyProtection="1">
      <alignment horizontal="left" vertical="center" wrapText="1"/>
    </xf>
    <xf numFmtId="0" fontId="5" fillId="4" borderId="29" xfId="3" applyFont="1" applyFill="1" applyBorder="1" applyAlignment="1" applyProtection="1">
      <alignment horizontal="left" vertical="center" wrapText="1"/>
    </xf>
    <xf numFmtId="0" fontId="12" fillId="4" borderId="15" xfId="2" applyFont="1" applyFill="1" applyBorder="1" applyAlignment="1" applyProtection="1">
      <alignment horizontal="center" vertical="center"/>
    </xf>
    <xf numFmtId="0" fontId="12" fillId="4" borderId="17" xfId="2" applyFont="1" applyFill="1" applyBorder="1" applyAlignment="1" applyProtection="1">
      <alignment horizontal="center" vertical="center"/>
    </xf>
    <xf numFmtId="0" fontId="5" fillId="4" borderId="31" xfId="0" applyFont="1" applyFill="1" applyBorder="1" applyAlignment="1" applyProtection="1">
      <alignment horizontal="left"/>
      <protection locked="0"/>
    </xf>
    <xf numFmtId="0" fontId="5" fillId="4" borderId="32" xfId="0" applyFont="1" applyFill="1" applyBorder="1" applyAlignment="1" applyProtection="1">
      <alignment horizontal="left"/>
      <protection locked="0"/>
    </xf>
    <xf numFmtId="0" fontId="5" fillId="13" borderId="10" xfId="0" applyFont="1" applyFill="1" applyBorder="1" applyAlignment="1" applyProtection="1">
      <alignment horizontal="center"/>
      <protection locked="0"/>
    </xf>
    <xf numFmtId="0" fontId="5" fillId="13" borderId="11" xfId="0" applyFont="1" applyFill="1" applyBorder="1" applyAlignment="1" applyProtection="1">
      <alignment horizontal="center"/>
      <protection locked="0"/>
    </xf>
    <xf numFmtId="0" fontId="22" fillId="7" borderId="22" xfId="4" applyFont="1" applyFill="1" applyBorder="1">
      <alignment horizontal="center"/>
    </xf>
    <xf numFmtId="0" fontId="22" fillId="7" borderId="23" xfId="4" applyFont="1" applyFill="1" applyBorder="1">
      <alignment horizontal="center"/>
    </xf>
    <xf numFmtId="0" fontId="22" fillId="7" borderId="27" xfId="4" applyFont="1" applyFill="1" applyBorder="1">
      <alignment horizontal="center"/>
    </xf>
    <xf numFmtId="0" fontId="6" fillId="4" borderId="24" xfId="3" applyFont="1" applyFill="1" applyBorder="1" applyAlignment="1" applyProtection="1">
      <alignment horizontal="center" vertical="center"/>
    </xf>
    <xf numFmtId="0" fontId="6" fillId="4" borderId="25" xfId="3" applyFont="1" applyFill="1" applyBorder="1" applyAlignment="1" applyProtection="1">
      <alignment horizontal="center" vertical="center"/>
    </xf>
    <xf numFmtId="0" fontId="5" fillId="4" borderId="19" xfId="0" applyFont="1" applyFill="1" applyBorder="1" applyAlignment="1">
      <alignment horizontal="center"/>
    </xf>
    <xf numFmtId="0" fontId="5" fillId="4" borderId="20" xfId="0" applyFont="1" applyFill="1" applyBorder="1" applyAlignment="1">
      <alignment horizontal="center"/>
    </xf>
    <xf numFmtId="0" fontId="22" fillId="7" borderId="4" xfId="4" applyFont="1" applyFill="1" applyBorder="1" applyAlignment="1">
      <alignment horizontal="center" vertical="center"/>
    </xf>
    <xf numFmtId="0" fontId="22" fillId="7" borderId="5" xfId="4" applyFont="1" applyFill="1" applyBorder="1" applyAlignment="1">
      <alignment horizontal="center" vertical="center"/>
    </xf>
    <xf numFmtId="0" fontId="22" fillId="7" borderId="6" xfId="4" applyFont="1" applyFill="1" applyBorder="1" applyAlignment="1">
      <alignment horizontal="center" vertical="center"/>
    </xf>
    <xf numFmtId="0" fontId="14" fillId="6" borderId="4" xfId="4" applyFont="1" applyBorder="1" applyAlignment="1">
      <alignment horizontal="center" vertical="center"/>
    </xf>
    <xf numFmtId="0" fontId="14" fillId="6" borderId="5" xfId="4" applyFont="1" applyBorder="1" applyAlignment="1">
      <alignment horizontal="center" vertical="center"/>
    </xf>
    <xf numFmtId="0" fontId="14" fillId="6" borderId="6" xfId="4" applyFont="1" applyBorder="1" applyAlignment="1">
      <alignment horizontal="center" vertical="center"/>
    </xf>
    <xf numFmtId="0" fontId="15" fillId="0" borderId="18" xfId="3" applyFont="1" applyFill="1" applyBorder="1" applyAlignment="1" applyProtection="1">
      <alignment horizontal="center" vertical="center" wrapText="1"/>
    </xf>
    <xf numFmtId="0" fontId="6" fillId="4" borderId="9" xfId="3" applyFont="1" applyFill="1" applyBorder="1" applyAlignment="1" applyProtection="1">
      <alignment horizontal="left" vertical="center" wrapText="1"/>
    </xf>
    <xf numFmtId="0" fontId="6" fillId="4" borderId="10" xfId="3" applyFont="1" applyFill="1" applyBorder="1" applyAlignment="1" applyProtection="1">
      <alignment horizontal="left" vertical="center" wrapText="1"/>
    </xf>
    <xf numFmtId="0" fontId="6" fillId="4" borderId="7" xfId="3" applyFont="1" applyFill="1" applyBorder="1" applyAlignment="1" applyProtection="1">
      <alignment horizontal="left" vertical="center" wrapText="1"/>
    </xf>
    <xf numFmtId="0" fontId="6" fillId="4" borderId="3" xfId="3" applyFont="1" applyFill="1" applyBorder="1" applyAlignment="1" applyProtection="1">
      <alignment horizontal="left" vertical="center" wrapText="1"/>
    </xf>
    <xf numFmtId="0" fontId="6" fillId="13" borderId="3" xfId="3" applyFont="1" applyFill="1" applyBorder="1" applyAlignment="1" applyProtection="1">
      <alignment horizontal="left" vertical="center" wrapText="1"/>
      <protection locked="0"/>
    </xf>
    <xf numFmtId="0" fontId="6" fillId="13" borderId="8" xfId="3" applyFont="1" applyFill="1" applyBorder="1" applyAlignment="1" applyProtection="1">
      <alignment horizontal="left" vertical="center" wrapText="1"/>
      <protection locked="0"/>
    </xf>
    <xf numFmtId="0" fontId="6" fillId="13" borderId="10" xfId="3" applyFont="1" applyFill="1" applyBorder="1" applyAlignment="1" applyProtection="1">
      <alignment horizontal="left" vertical="center" wrapText="1"/>
      <protection locked="0"/>
    </xf>
    <xf numFmtId="0" fontId="6" fillId="13" borderId="11" xfId="3" applyFont="1" applyFill="1" applyBorder="1" applyAlignment="1" applyProtection="1">
      <alignment horizontal="left" vertical="center" wrapText="1"/>
      <protection locked="0"/>
    </xf>
    <xf numFmtId="0" fontId="12" fillId="2" borderId="3" xfId="2" applyFont="1" applyBorder="1" applyAlignment="1" applyProtection="1">
      <alignment horizontal="center" vertical="center" wrapText="1"/>
      <protection locked="0"/>
    </xf>
    <xf numFmtId="0" fontId="6" fillId="4" borderId="7" xfId="3" applyFont="1" applyFill="1" applyBorder="1" applyAlignment="1" applyProtection="1">
      <alignment horizontal="center" vertical="center" wrapText="1"/>
    </xf>
    <xf numFmtId="0" fontId="6" fillId="4" borderId="3" xfId="3" applyFont="1" applyFill="1" applyBorder="1" applyAlignment="1" applyProtection="1">
      <alignment horizontal="center" vertical="center" wrapText="1"/>
    </xf>
    <xf numFmtId="0" fontId="5" fillId="4" borderId="7" xfId="3" applyFont="1" applyFill="1" applyBorder="1" applyAlignment="1" applyProtection="1">
      <alignment horizontal="center" vertical="center" wrapText="1"/>
    </xf>
    <xf numFmtId="0" fontId="5" fillId="4" borderId="3" xfId="3" applyFont="1" applyFill="1" applyBorder="1" applyAlignment="1" applyProtection="1">
      <alignment horizontal="center" vertical="center" wrapText="1"/>
    </xf>
    <xf numFmtId="0" fontId="12" fillId="5" borderId="3" xfId="2" applyFont="1" applyFill="1" applyBorder="1" applyAlignment="1" applyProtection="1">
      <alignment horizontal="center"/>
      <protection locked="0"/>
    </xf>
    <xf numFmtId="0" fontId="12" fillId="2" borderId="10" xfId="2" applyFont="1" applyBorder="1" applyAlignment="1" applyProtection="1">
      <alignment horizontal="center" vertical="center" wrapText="1"/>
      <protection locked="0"/>
    </xf>
    <xf numFmtId="0" fontId="21" fillId="4" borderId="0" xfId="4" applyFont="1" applyFill="1" applyBorder="1" applyProtection="1">
      <alignment horizontal="center"/>
      <protection locked="0"/>
    </xf>
    <xf numFmtId="0" fontId="5" fillId="4" borderId="7" xfId="3" applyFont="1" applyFill="1" applyBorder="1" applyAlignment="1" applyProtection="1">
      <alignment horizontal="center" vertical="center"/>
    </xf>
    <xf numFmtId="0" fontId="5" fillId="4" borderId="3" xfId="3" applyFont="1" applyFill="1" applyBorder="1" applyAlignment="1" applyProtection="1">
      <alignment horizontal="center" vertical="center"/>
    </xf>
    <xf numFmtId="0" fontId="5" fillId="4" borderId="9" xfId="3" applyFont="1" applyFill="1" applyBorder="1" applyAlignment="1" applyProtection="1">
      <alignment horizontal="center" vertical="center" wrapText="1"/>
    </xf>
    <xf numFmtId="0" fontId="5" fillId="4" borderId="10" xfId="3" applyFont="1" applyFill="1" applyBorder="1" applyAlignment="1" applyProtection="1">
      <alignment horizontal="center" vertical="center" wrapText="1"/>
    </xf>
    <xf numFmtId="0" fontId="6" fillId="7" borderId="4" xfId="3" applyFont="1" applyFill="1" applyBorder="1" applyAlignment="1" applyProtection="1">
      <alignment horizontal="center" vertical="center" wrapText="1"/>
    </xf>
    <xf numFmtId="0" fontId="6" fillId="7" borderId="5" xfId="3" applyFont="1" applyFill="1" applyBorder="1" applyAlignment="1" applyProtection="1">
      <alignment horizontal="center" vertical="center" wrapText="1"/>
    </xf>
    <xf numFmtId="0" fontId="6" fillId="7" borderId="6" xfId="3" applyFont="1" applyFill="1" applyBorder="1" applyAlignment="1" applyProtection="1">
      <alignment horizontal="center" vertical="center" wrapText="1"/>
    </xf>
  </cellXfs>
  <cellStyles count="6">
    <cellStyle name="Hyperlink" xfId="5" builtinId="8"/>
    <cellStyle name="Input" xfId="2" builtinId="20"/>
    <cellStyle name="Normal" xfId="0" builtinId="0"/>
    <cellStyle name="Note" xfId="3" builtinId="10"/>
    <cellStyle name="Percent" xfId="1" builtinId="5"/>
    <cellStyle name="Table Heading" xfId="4" xr:uid="{DF338178-B752-4F9E-AEC9-4BB2C9D431BB}"/>
  </cellStyles>
  <dxfs count="24">
    <dxf>
      <fill>
        <patternFill>
          <bgColor theme="9" tint="0.59996337778862885"/>
        </patternFill>
      </fill>
    </dxf>
    <dxf>
      <fill>
        <patternFill>
          <bgColor rgb="FFFFC7CE"/>
        </patternFill>
      </fill>
    </dxf>
    <dxf>
      <fill>
        <patternFill>
          <bgColor theme="9" tint="0.59996337778862885"/>
        </patternFill>
      </fill>
    </dxf>
    <dxf>
      <font>
        <color auto="1"/>
      </font>
      <fill>
        <patternFill>
          <bgColor rgb="FFFFC7CE"/>
        </patternFill>
      </fill>
    </dxf>
    <dxf>
      <font>
        <color theme="1"/>
      </font>
      <fill>
        <patternFill patternType="solid">
          <bgColor theme="9" tint="0.59999389629810485"/>
        </patternFill>
      </fill>
    </dxf>
    <dxf>
      <font>
        <color theme="1"/>
      </font>
      <fill>
        <patternFill patternType="solid">
          <bgColor theme="9" tint="0.59999389629810485"/>
        </patternFill>
      </fill>
    </dxf>
    <dxf>
      <font>
        <color theme="1"/>
      </font>
      <fill>
        <patternFill patternType="solid">
          <bgColor theme="9" tint="0.59999389629810485"/>
        </patternFill>
      </fill>
    </dxf>
    <dxf>
      <font>
        <color auto="1"/>
      </font>
      <fill>
        <patternFill>
          <bgColor theme="9" tint="0.59996337778862885"/>
        </patternFill>
      </fill>
    </dxf>
    <dxf>
      <font>
        <color auto="1"/>
      </font>
      <fill>
        <patternFill>
          <bgColor theme="9" tint="0.59996337778862885"/>
        </patternFill>
      </fill>
    </dxf>
    <dxf>
      <font>
        <color auto="1"/>
      </font>
      <fill>
        <patternFill>
          <bgColor theme="9" tint="0.59996337778862885"/>
        </patternFill>
      </fill>
    </dxf>
    <dxf>
      <font>
        <color auto="1"/>
      </font>
      <fill>
        <patternFill>
          <bgColor theme="9" tint="0.59996337778862885"/>
        </patternFill>
      </fill>
    </dxf>
    <dxf>
      <font>
        <color auto="1"/>
      </font>
      <fill>
        <patternFill>
          <bgColor theme="9" tint="0.59996337778862885"/>
        </patternFill>
      </fill>
    </dxf>
    <dxf>
      <fill>
        <patternFill>
          <bgColor theme="9" tint="0.59996337778862885"/>
        </patternFill>
      </fill>
    </dxf>
    <dxf>
      <fill>
        <patternFill>
          <bgColor rgb="FFFFC7CE"/>
        </patternFill>
      </fill>
    </dxf>
    <dxf>
      <fill>
        <patternFill>
          <bgColor theme="9" tint="0.59996337778862885"/>
        </patternFill>
      </fill>
    </dxf>
    <dxf>
      <font>
        <color auto="1"/>
      </font>
      <fill>
        <patternFill>
          <bgColor rgb="FFFFC7CE"/>
        </patternFill>
      </fill>
    </dxf>
    <dxf>
      <font>
        <color theme="1"/>
      </font>
      <fill>
        <patternFill patternType="solid">
          <bgColor theme="9" tint="0.59999389629810485"/>
        </patternFill>
      </fill>
    </dxf>
    <dxf>
      <font>
        <color theme="1"/>
      </font>
      <fill>
        <patternFill patternType="solid">
          <bgColor theme="9" tint="0.59999389629810485"/>
        </patternFill>
      </fill>
    </dxf>
    <dxf>
      <font>
        <color theme="1"/>
      </font>
      <fill>
        <patternFill patternType="solid">
          <bgColor theme="9" tint="0.59999389629810485"/>
        </patternFill>
      </fill>
    </dxf>
    <dxf>
      <font>
        <color auto="1"/>
      </font>
      <fill>
        <patternFill>
          <bgColor theme="9" tint="0.59996337778862885"/>
        </patternFill>
      </fill>
    </dxf>
    <dxf>
      <font>
        <color auto="1"/>
      </font>
      <fill>
        <patternFill>
          <bgColor theme="9" tint="0.59996337778862885"/>
        </patternFill>
      </fill>
    </dxf>
    <dxf>
      <font>
        <color auto="1"/>
      </font>
      <fill>
        <patternFill>
          <bgColor theme="9" tint="0.59996337778862885"/>
        </patternFill>
      </fill>
    </dxf>
    <dxf>
      <font>
        <color auto="1"/>
      </font>
      <fill>
        <patternFill>
          <bgColor theme="9" tint="0.59996337778862885"/>
        </patternFill>
      </fill>
    </dxf>
    <dxf>
      <font>
        <color auto="1"/>
      </font>
      <fill>
        <patternFill>
          <bgColor theme="9" tint="0.59996337778862885"/>
        </patternFill>
      </fill>
    </dxf>
  </dxfs>
  <tableStyles count="0" defaultTableStyle="TableStyleMedium2" defaultPivotStyle="PivotStyleLight16"/>
  <colors>
    <mruColors>
      <color rgb="FFFFC7CE"/>
      <color rgb="FFFF9999"/>
      <color rgb="FFFF99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2009775</xdr:colOff>
      <xdr:row>1</xdr:row>
      <xdr:rowOff>9525</xdr:rowOff>
    </xdr:from>
    <xdr:to>
      <xdr:col>5</xdr:col>
      <xdr:colOff>649154</xdr:colOff>
      <xdr:row>1</xdr:row>
      <xdr:rowOff>1266668</xdr:rowOff>
    </xdr:to>
    <xdr:pic>
      <xdr:nvPicPr>
        <xdr:cNvPr id="2" name="Picture 1" descr="Mile High Flood District Logo">
          <a:extLst>
            <a:ext uri="{FF2B5EF4-FFF2-40B4-BE49-F238E27FC236}">
              <a16:creationId xmlns:a16="http://schemas.microsoft.com/office/drawing/2014/main" id="{B66BB299-C5BB-49AF-851E-410199B57BA9}"/>
            </a:ext>
          </a:extLst>
        </xdr:cNvPr>
        <xdr:cNvPicPr>
          <a:picLocks noChangeAspect="1"/>
        </xdr:cNvPicPr>
      </xdr:nvPicPr>
      <xdr:blipFill>
        <a:blip xmlns:r="http://schemas.openxmlformats.org/officeDocument/2006/relationships" r:embed="rId1"/>
        <a:stretch>
          <a:fillRect/>
        </a:stretch>
      </xdr:blipFill>
      <xdr:spPr>
        <a:xfrm>
          <a:off x="2324100" y="200025"/>
          <a:ext cx="3497129" cy="12571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304800</xdr:colOff>
      <xdr:row>12</xdr:row>
      <xdr:rowOff>9525</xdr:rowOff>
    </xdr:from>
    <xdr:to>
      <xdr:col>30</xdr:col>
      <xdr:colOff>334497</xdr:colOff>
      <xdr:row>34</xdr:row>
      <xdr:rowOff>182138</xdr:rowOff>
    </xdr:to>
    <xdr:pic>
      <xdr:nvPicPr>
        <xdr:cNvPr id="2" name="Picture 1" descr="Table BR-3 Bioretention Media Properties">
          <a:extLst>
            <a:ext uri="{FF2B5EF4-FFF2-40B4-BE49-F238E27FC236}">
              <a16:creationId xmlns:a16="http://schemas.microsoft.com/office/drawing/2014/main" id="{6987C8CB-A0B0-4633-A262-865FDACC0121}"/>
            </a:ext>
          </a:extLst>
        </xdr:cNvPr>
        <xdr:cNvPicPr>
          <a:picLocks noChangeAspect="1"/>
        </xdr:cNvPicPr>
      </xdr:nvPicPr>
      <xdr:blipFill>
        <a:blip xmlns:r="http://schemas.openxmlformats.org/officeDocument/2006/relationships" r:embed="rId1"/>
        <a:stretch>
          <a:fillRect/>
        </a:stretch>
      </xdr:blipFill>
      <xdr:spPr>
        <a:xfrm>
          <a:off x="13106400" y="3752850"/>
          <a:ext cx="9478497" cy="5316113"/>
        </a:xfrm>
        <a:prstGeom prst="rect">
          <a:avLst/>
        </a:prstGeom>
        <a:ln>
          <a:solidFill>
            <a:schemeClr val="tx1"/>
          </a:solid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304800</xdr:colOff>
      <xdr:row>12</xdr:row>
      <xdr:rowOff>9525</xdr:rowOff>
    </xdr:from>
    <xdr:to>
      <xdr:col>30</xdr:col>
      <xdr:colOff>334497</xdr:colOff>
      <xdr:row>34</xdr:row>
      <xdr:rowOff>182138</xdr:rowOff>
    </xdr:to>
    <xdr:pic>
      <xdr:nvPicPr>
        <xdr:cNvPr id="2" name="Picture 1" descr="Table BR-3 Bioretention Media Properties">
          <a:extLst>
            <a:ext uri="{FF2B5EF4-FFF2-40B4-BE49-F238E27FC236}">
              <a16:creationId xmlns:a16="http://schemas.microsoft.com/office/drawing/2014/main" id="{AA724B65-B05C-4047-B3CF-C1B5EE5A39A9}"/>
            </a:ext>
          </a:extLst>
        </xdr:cNvPr>
        <xdr:cNvPicPr>
          <a:picLocks noChangeAspect="1"/>
        </xdr:cNvPicPr>
      </xdr:nvPicPr>
      <xdr:blipFill>
        <a:blip xmlns:r="http://schemas.openxmlformats.org/officeDocument/2006/relationships" r:embed="rId1"/>
        <a:stretch>
          <a:fillRect/>
        </a:stretch>
      </xdr:blipFill>
      <xdr:spPr>
        <a:xfrm>
          <a:off x="13106400" y="3943350"/>
          <a:ext cx="9478497" cy="5316113"/>
        </a:xfrm>
        <a:prstGeom prst="rect">
          <a:avLst/>
        </a:prstGeom>
        <a:ln>
          <a:solidFill>
            <a:schemeClr val="tx1"/>
          </a:solid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284655</xdr:colOff>
      <xdr:row>2</xdr:row>
      <xdr:rowOff>135028</xdr:rowOff>
    </xdr:from>
    <xdr:to>
      <xdr:col>14</xdr:col>
      <xdr:colOff>141539</xdr:colOff>
      <xdr:row>61</xdr:row>
      <xdr:rowOff>97677</xdr:rowOff>
    </xdr:to>
    <xdr:pic>
      <xdr:nvPicPr>
        <xdr:cNvPr id="3" name="Picture 2" descr="Example Lab Results">
          <a:extLst>
            <a:ext uri="{FF2B5EF4-FFF2-40B4-BE49-F238E27FC236}">
              <a16:creationId xmlns:a16="http://schemas.microsoft.com/office/drawing/2014/main" id="{7B2F95E3-4166-4AEC-9B20-2AE160471D00}"/>
            </a:ext>
          </a:extLst>
        </xdr:cNvPr>
        <xdr:cNvPicPr>
          <a:picLocks noChangeAspect="1"/>
        </xdr:cNvPicPr>
      </xdr:nvPicPr>
      <xdr:blipFill>
        <a:blip xmlns:r="http://schemas.openxmlformats.org/officeDocument/2006/relationships" r:embed="rId1"/>
        <a:stretch>
          <a:fillRect/>
        </a:stretch>
      </xdr:blipFill>
      <xdr:spPr>
        <a:xfrm>
          <a:off x="503621" y="507269"/>
          <a:ext cx="7827228" cy="10394933"/>
        </a:xfrm>
        <a:prstGeom prst="rect">
          <a:avLst/>
        </a:prstGeom>
        <a:ln>
          <a:solidFill>
            <a:schemeClr val="tx1"/>
          </a:solid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10084</xdr:colOff>
      <xdr:row>25</xdr:row>
      <xdr:rowOff>65624</xdr:rowOff>
    </xdr:from>
    <xdr:to>
      <xdr:col>10</xdr:col>
      <xdr:colOff>11206</xdr:colOff>
      <xdr:row>54</xdr:row>
      <xdr:rowOff>133462</xdr:rowOff>
    </xdr:to>
    <xdr:pic>
      <xdr:nvPicPr>
        <xdr:cNvPr id="2" name="Picture 1" descr="Table BR-3 Bioretention Media Properties">
          <a:extLst>
            <a:ext uri="{FF2B5EF4-FFF2-40B4-BE49-F238E27FC236}">
              <a16:creationId xmlns:a16="http://schemas.microsoft.com/office/drawing/2014/main" id="{831D298E-EF47-4429-8F11-20D96C422A2C}"/>
            </a:ext>
          </a:extLst>
        </xdr:cNvPr>
        <xdr:cNvPicPr>
          <a:picLocks noChangeAspect="1"/>
        </xdr:cNvPicPr>
      </xdr:nvPicPr>
      <xdr:blipFill>
        <a:blip xmlns:r="http://schemas.openxmlformats.org/officeDocument/2006/relationships" r:embed="rId1"/>
        <a:stretch>
          <a:fillRect/>
        </a:stretch>
      </xdr:blipFill>
      <xdr:spPr>
        <a:xfrm>
          <a:off x="335055" y="7820095"/>
          <a:ext cx="9458886" cy="5267367"/>
        </a:xfrm>
        <a:prstGeom prst="rect">
          <a:avLst/>
        </a:prstGeom>
        <a:ln>
          <a:solidFill>
            <a:schemeClr val="tx1"/>
          </a:solid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questions@mhfd.or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BB365-7A45-43B9-A82F-6D1BF7ED8D8A}">
  <sheetPr>
    <pageSetUpPr fitToPage="1"/>
  </sheetPr>
  <dimension ref="A1:AZ104"/>
  <sheetViews>
    <sheetView tabSelected="1" zoomScaleNormal="100" zoomScaleSheetLayoutView="100" workbookViewId="0">
      <selection activeCell="B3" sqref="B3:H3"/>
    </sheetView>
  </sheetViews>
  <sheetFormatPr defaultColWidth="8.81640625" defaultRowHeight="14" x14ac:dyDescent="0.3"/>
  <cols>
    <col min="1" max="1" width="4.7265625" style="2" customWidth="1"/>
    <col min="2" max="2" width="34.7265625" style="2" customWidth="1"/>
    <col min="3" max="3" width="13.7265625" style="3" customWidth="1"/>
    <col min="4" max="4" width="13.453125" style="3" customWidth="1"/>
    <col min="5" max="5" width="11" style="3" customWidth="1"/>
    <col min="6" max="7" width="10.1796875" style="3" customWidth="1"/>
    <col min="8" max="8" width="20.7265625" style="3" customWidth="1"/>
    <col min="9" max="9" width="4.7265625" style="3" customWidth="1"/>
    <col min="10" max="52" width="8.81640625" style="2"/>
    <col min="53" max="16384" width="8.81640625" style="10"/>
  </cols>
  <sheetData>
    <row r="1" spans="2:21" s="2" customFormat="1" ht="15" customHeight="1" x14ac:dyDescent="0.45">
      <c r="C1" s="3"/>
      <c r="D1" s="3"/>
      <c r="E1" s="3"/>
      <c r="F1" s="3"/>
      <c r="G1" s="3"/>
      <c r="H1" s="3"/>
      <c r="I1" s="4"/>
    </row>
    <row r="2" spans="2:21" s="2" customFormat="1" ht="102.65" customHeight="1" x14ac:dyDescent="0.45">
      <c r="C2" s="3"/>
      <c r="D2" s="3"/>
      <c r="E2" s="3"/>
      <c r="F2" s="3"/>
      <c r="G2" s="3"/>
      <c r="H2" s="3"/>
      <c r="I2" s="4"/>
    </row>
    <row r="3" spans="2:21" s="2" customFormat="1" ht="22" customHeight="1" x14ac:dyDescent="0.45">
      <c r="B3" s="89" t="s">
        <v>61</v>
      </c>
      <c r="C3" s="89"/>
      <c r="D3" s="89"/>
      <c r="E3" s="89"/>
      <c r="F3" s="89"/>
      <c r="G3" s="89"/>
      <c r="H3" s="89"/>
      <c r="I3" s="5"/>
    </row>
    <row r="4" spans="2:21" s="2" customFormat="1" ht="26.5" customHeight="1" x14ac:dyDescent="0.45">
      <c r="B4" s="84" t="s">
        <v>65</v>
      </c>
      <c r="C4" s="84"/>
      <c r="D4" s="84"/>
      <c r="E4" s="84"/>
      <c r="F4" s="84"/>
      <c r="G4" s="84"/>
      <c r="H4" s="84"/>
      <c r="I4" s="5"/>
      <c r="L4" s="83"/>
      <c r="M4" s="83"/>
      <c r="N4" s="83"/>
      <c r="O4" s="83"/>
      <c r="P4" s="83"/>
      <c r="Q4" s="83"/>
      <c r="R4" s="83"/>
      <c r="S4" s="83"/>
      <c r="T4" s="83"/>
      <c r="U4" s="83"/>
    </row>
    <row r="5" spans="2:21" s="2" customFormat="1" ht="13.4" customHeight="1" x14ac:dyDescent="0.45">
      <c r="B5" s="84" t="s">
        <v>62</v>
      </c>
      <c r="C5" s="84"/>
      <c r="D5" s="84"/>
      <c r="E5" s="84"/>
      <c r="F5" s="84"/>
      <c r="G5" s="84"/>
      <c r="H5" s="84"/>
      <c r="I5" s="5"/>
      <c r="L5" s="16"/>
      <c r="M5" s="16"/>
      <c r="N5" s="16"/>
      <c r="O5" s="16"/>
      <c r="P5" s="16"/>
      <c r="Q5" s="16"/>
      <c r="R5" s="16"/>
      <c r="S5" s="16"/>
      <c r="T5" s="16"/>
      <c r="U5" s="16"/>
    </row>
    <row r="6" spans="2:21" s="2" customFormat="1" ht="13.4" customHeight="1" x14ac:dyDescent="0.45">
      <c r="B6" s="84" t="s">
        <v>63</v>
      </c>
      <c r="C6" s="84"/>
      <c r="D6" s="84"/>
      <c r="E6" s="84"/>
      <c r="F6" s="84"/>
      <c r="G6" s="84"/>
      <c r="H6" s="84"/>
      <c r="I6" s="5"/>
      <c r="L6" s="16"/>
      <c r="M6" s="16"/>
      <c r="N6" s="16"/>
      <c r="O6" s="16"/>
      <c r="P6" s="16"/>
      <c r="Q6" s="16"/>
      <c r="R6" s="16"/>
      <c r="S6" s="16"/>
      <c r="T6" s="16"/>
      <c r="U6" s="16"/>
    </row>
    <row r="7" spans="2:21" s="2" customFormat="1" ht="13.4" customHeight="1" x14ac:dyDescent="0.45">
      <c r="B7" s="84" t="s">
        <v>64</v>
      </c>
      <c r="C7" s="84"/>
      <c r="D7" s="84"/>
      <c r="E7" s="84"/>
      <c r="F7" s="84"/>
      <c r="G7" s="84"/>
      <c r="H7" s="84"/>
      <c r="I7" s="5"/>
      <c r="L7" s="16"/>
      <c r="M7" s="16"/>
      <c r="N7" s="16"/>
      <c r="O7" s="16"/>
      <c r="P7" s="16"/>
      <c r="Q7" s="16"/>
      <c r="R7" s="16"/>
      <c r="S7" s="16"/>
      <c r="T7" s="16"/>
      <c r="U7" s="16"/>
    </row>
    <row r="8" spans="2:21" s="2" customFormat="1" ht="15" customHeight="1" x14ac:dyDescent="0.45">
      <c r="B8" s="6"/>
      <c r="C8" s="6"/>
      <c r="D8" s="6"/>
      <c r="E8" s="6"/>
      <c r="F8" s="6"/>
      <c r="G8" s="6"/>
      <c r="H8" s="6"/>
      <c r="I8" s="5"/>
    </row>
    <row r="9" spans="2:21" s="2" customFormat="1" ht="16.5" x14ac:dyDescent="0.45">
      <c r="B9" s="90" t="s">
        <v>0</v>
      </c>
      <c r="C9" s="90"/>
      <c r="D9" s="90"/>
      <c r="E9" s="90"/>
      <c r="F9" s="90"/>
      <c r="G9" s="90"/>
      <c r="H9" s="90"/>
      <c r="I9" s="5"/>
    </row>
    <row r="10" spans="2:21" s="2" customFormat="1" ht="120" customHeight="1" x14ac:dyDescent="0.45">
      <c r="B10" s="91" t="s">
        <v>94</v>
      </c>
      <c r="C10" s="91"/>
      <c r="D10" s="91"/>
      <c r="E10" s="91"/>
      <c r="F10" s="91"/>
      <c r="G10" s="91"/>
      <c r="H10" s="91"/>
      <c r="I10" s="5"/>
    </row>
    <row r="11" spans="2:21" s="2" customFormat="1" ht="15" customHeight="1" thickBot="1" x14ac:dyDescent="0.5">
      <c r="B11" s="7"/>
      <c r="C11" s="7"/>
      <c r="D11" s="7"/>
      <c r="E11" s="7"/>
      <c r="F11" s="7"/>
      <c r="G11" s="7"/>
      <c r="H11" s="7"/>
      <c r="I11" s="5"/>
    </row>
    <row r="12" spans="2:21" s="2" customFormat="1" ht="16.5" x14ac:dyDescent="0.45">
      <c r="B12" s="92" t="s">
        <v>1</v>
      </c>
      <c r="C12" s="93"/>
      <c r="D12" s="93"/>
      <c r="E12" s="93"/>
      <c r="F12" s="93"/>
      <c r="G12" s="93"/>
      <c r="H12" s="93"/>
      <c r="I12" s="4"/>
    </row>
    <row r="13" spans="2:21" s="2" customFormat="1" ht="15" customHeight="1" thickBot="1" x14ac:dyDescent="0.5">
      <c r="B13" s="8"/>
      <c r="C13" s="8"/>
      <c r="D13" s="8"/>
      <c r="E13" s="8"/>
      <c r="F13" s="8"/>
      <c r="G13" s="8"/>
      <c r="H13" s="8"/>
      <c r="I13" s="4"/>
    </row>
    <row r="14" spans="2:21" s="2" customFormat="1" ht="30" customHeight="1" x14ac:dyDescent="0.45">
      <c r="B14" s="94" t="s">
        <v>77</v>
      </c>
      <c r="C14" s="95"/>
      <c r="D14" s="95"/>
      <c r="E14" s="95"/>
      <c r="F14" s="95"/>
      <c r="G14" s="95"/>
      <c r="H14" s="96"/>
      <c r="I14" s="4"/>
    </row>
    <row r="15" spans="2:21" s="2" customFormat="1" ht="90" customHeight="1" x14ac:dyDescent="0.45">
      <c r="B15" s="11" t="s">
        <v>3</v>
      </c>
      <c r="C15" s="87" t="s">
        <v>95</v>
      </c>
      <c r="D15" s="87"/>
      <c r="E15" s="87"/>
      <c r="F15" s="87"/>
      <c r="G15" s="87"/>
      <c r="H15" s="88"/>
      <c r="I15" s="4"/>
    </row>
    <row r="16" spans="2:21" s="2" customFormat="1" ht="38.25" customHeight="1" x14ac:dyDescent="0.45">
      <c r="B16" s="12" t="s">
        <v>52</v>
      </c>
      <c r="C16" s="97" t="s">
        <v>53</v>
      </c>
      <c r="D16" s="98"/>
      <c r="E16" s="98"/>
      <c r="F16" s="98"/>
      <c r="G16" s="98"/>
      <c r="H16" s="99"/>
      <c r="I16" s="4"/>
    </row>
    <row r="17" spans="2:9" s="2" customFormat="1" ht="38.25" customHeight="1" x14ac:dyDescent="0.45">
      <c r="B17" s="12" t="s">
        <v>4</v>
      </c>
      <c r="C17" s="87" t="s">
        <v>55</v>
      </c>
      <c r="D17" s="87"/>
      <c r="E17" s="87"/>
      <c r="F17" s="87"/>
      <c r="G17" s="87"/>
      <c r="H17" s="88"/>
      <c r="I17" s="4"/>
    </row>
    <row r="18" spans="2:9" s="2" customFormat="1" ht="38.25" customHeight="1" thickBot="1" x14ac:dyDescent="0.5">
      <c r="B18" s="13" t="s">
        <v>5</v>
      </c>
      <c r="C18" s="85" t="s">
        <v>54</v>
      </c>
      <c r="D18" s="85"/>
      <c r="E18" s="85"/>
      <c r="F18" s="85"/>
      <c r="G18" s="85"/>
      <c r="H18" s="86"/>
      <c r="I18" s="4"/>
    </row>
    <row r="19" spans="2:9" s="2" customFormat="1" ht="15" customHeight="1" thickBot="1" x14ac:dyDescent="0.5">
      <c r="I19" s="9"/>
    </row>
    <row r="20" spans="2:9" s="2" customFormat="1" ht="30" customHeight="1" x14ac:dyDescent="0.45">
      <c r="B20" s="94" t="s">
        <v>99</v>
      </c>
      <c r="C20" s="95"/>
      <c r="D20" s="95"/>
      <c r="E20" s="95"/>
      <c r="F20" s="95"/>
      <c r="G20" s="95"/>
      <c r="H20" s="96"/>
      <c r="I20" s="4"/>
    </row>
    <row r="21" spans="2:9" s="2" customFormat="1" ht="60" customHeight="1" x14ac:dyDescent="0.45">
      <c r="B21" s="14" t="s">
        <v>101</v>
      </c>
      <c r="C21" s="87" t="s">
        <v>98</v>
      </c>
      <c r="D21" s="87"/>
      <c r="E21" s="87"/>
      <c r="F21" s="87"/>
      <c r="G21" s="87"/>
      <c r="H21" s="88"/>
      <c r="I21" s="4"/>
    </row>
    <row r="22" spans="2:9" s="2" customFormat="1" ht="38.25" customHeight="1" thickBot="1" x14ac:dyDescent="0.5">
      <c r="B22" s="15" t="s">
        <v>2</v>
      </c>
      <c r="C22" s="85" t="s">
        <v>57</v>
      </c>
      <c r="D22" s="85"/>
      <c r="E22" s="85"/>
      <c r="F22" s="85"/>
      <c r="G22" s="85"/>
      <c r="H22" s="86"/>
      <c r="I22" s="4"/>
    </row>
    <row r="23" spans="2:9" s="2" customFormat="1" x14ac:dyDescent="0.3">
      <c r="C23" s="3"/>
      <c r="D23" s="3"/>
      <c r="E23" s="3"/>
      <c r="F23" s="3"/>
      <c r="G23" s="3"/>
      <c r="H23" s="3"/>
      <c r="I23" s="3"/>
    </row>
    <row r="24" spans="2:9" s="2" customFormat="1" ht="15.5" x14ac:dyDescent="0.35">
      <c r="B24" s="19" t="s">
        <v>66</v>
      </c>
      <c r="C24" s="80" t="s">
        <v>67</v>
      </c>
      <c r="D24" s="17"/>
      <c r="E24" s="17"/>
      <c r="F24" s="17"/>
      <c r="G24" s="17"/>
      <c r="H24" s="18" t="s">
        <v>68</v>
      </c>
      <c r="I24" s="17"/>
    </row>
    <row r="25" spans="2:9" s="2" customFormat="1" x14ac:dyDescent="0.3">
      <c r="C25" s="3"/>
      <c r="D25" s="3"/>
      <c r="E25" s="3"/>
      <c r="F25" s="3"/>
      <c r="G25" s="3"/>
      <c r="H25" s="3"/>
      <c r="I25" s="3"/>
    </row>
    <row r="26" spans="2:9" s="2" customFormat="1" x14ac:dyDescent="0.3">
      <c r="C26" s="3"/>
      <c r="D26" s="3"/>
      <c r="E26" s="3"/>
      <c r="F26" s="3"/>
      <c r="G26" s="3"/>
      <c r="H26" s="3"/>
      <c r="I26" s="3"/>
    </row>
    <row r="27" spans="2:9" s="2" customFormat="1" x14ac:dyDescent="0.3">
      <c r="C27" s="3"/>
      <c r="D27" s="3"/>
      <c r="E27" s="3"/>
      <c r="F27" s="3"/>
      <c r="G27" s="3"/>
      <c r="H27" s="3"/>
      <c r="I27" s="3"/>
    </row>
    <row r="28" spans="2:9" s="2" customFormat="1" x14ac:dyDescent="0.3">
      <c r="C28" s="3"/>
      <c r="D28" s="3"/>
      <c r="E28" s="3"/>
      <c r="F28" s="3"/>
      <c r="G28" s="3"/>
      <c r="H28" s="3"/>
      <c r="I28" s="3"/>
    </row>
    <row r="29" spans="2:9" s="2" customFormat="1" x14ac:dyDescent="0.3">
      <c r="C29" s="3"/>
      <c r="D29" s="3"/>
      <c r="E29" s="3"/>
      <c r="F29" s="3"/>
      <c r="G29" s="3"/>
      <c r="H29" s="3"/>
      <c r="I29" s="3"/>
    </row>
    <row r="30" spans="2:9" s="2" customFormat="1" x14ac:dyDescent="0.3">
      <c r="C30" s="3"/>
      <c r="D30" s="3"/>
      <c r="E30" s="3"/>
      <c r="F30" s="3"/>
      <c r="G30" s="3"/>
      <c r="H30" s="3"/>
      <c r="I30" s="3"/>
    </row>
    <row r="31" spans="2:9" s="2" customFormat="1" x14ac:dyDescent="0.3">
      <c r="C31" s="3"/>
      <c r="D31" s="3"/>
      <c r="E31" s="3"/>
      <c r="F31" s="3"/>
      <c r="G31" s="3"/>
      <c r="H31" s="3"/>
      <c r="I31" s="3"/>
    </row>
    <row r="32" spans="2:9" s="2" customFormat="1" x14ac:dyDescent="0.3">
      <c r="C32" s="3"/>
      <c r="D32" s="3"/>
      <c r="E32" s="3"/>
      <c r="F32" s="3"/>
      <c r="G32" s="3"/>
      <c r="H32" s="3"/>
      <c r="I32" s="3"/>
    </row>
    <row r="33" spans="3:9" s="2" customFormat="1" x14ac:dyDescent="0.3">
      <c r="C33" s="3"/>
      <c r="D33" s="3"/>
      <c r="E33" s="3"/>
      <c r="F33" s="3"/>
      <c r="G33" s="3"/>
      <c r="H33" s="3"/>
      <c r="I33" s="3"/>
    </row>
    <row r="34" spans="3:9" s="2" customFormat="1" x14ac:dyDescent="0.3">
      <c r="C34" s="3"/>
      <c r="D34" s="3"/>
      <c r="E34" s="3"/>
      <c r="F34" s="3"/>
      <c r="G34" s="3"/>
      <c r="H34" s="3"/>
      <c r="I34" s="3"/>
    </row>
    <row r="35" spans="3:9" s="2" customFormat="1" x14ac:dyDescent="0.3">
      <c r="C35" s="3"/>
      <c r="D35" s="3"/>
      <c r="E35" s="3"/>
      <c r="F35" s="3"/>
      <c r="G35" s="3"/>
      <c r="H35" s="3"/>
      <c r="I35" s="3"/>
    </row>
    <row r="36" spans="3:9" s="2" customFormat="1" x14ac:dyDescent="0.3">
      <c r="C36" s="3"/>
      <c r="D36" s="3"/>
      <c r="E36" s="3"/>
      <c r="F36" s="3"/>
      <c r="G36" s="3"/>
      <c r="H36" s="3"/>
      <c r="I36" s="3"/>
    </row>
    <row r="37" spans="3:9" s="2" customFormat="1" x14ac:dyDescent="0.3">
      <c r="C37" s="3"/>
      <c r="D37" s="3"/>
      <c r="E37" s="3"/>
      <c r="F37" s="3"/>
      <c r="G37" s="3"/>
      <c r="H37" s="3"/>
      <c r="I37" s="3"/>
    </row>
    <row r="38" spans="3:9" s="2" customFormat="1" x14ac:dyDescent="0.3">
      <c r="C38" s="3"/>
      <c r="D38" s="3"/>
      <c r="E38" s="3"/>
      <c r="F38" s="3"/>
      <c r="G38" s="3"/>
      <c r="H38" s="3"/>
      <c r="I38" s="3"/>
    </row>
    <row r="39" spans="3:9" s="2" customFormat="1" x14ac:dyDescent="0.3">
      <c r="C39" s="3"/>
      <c r="D39" s="3"/>
      <c r="E39" s="3"/>
      <c r="F39" s="3"/>
      <c r="G39" s="3"/>
      <c r="H39" s="3"/>
      <c r="I39" s="3"/>
    </row>
    <row r="40" spans="3:9" s="2" customFormat="1" x14ac:dyDescent="0.3">
      <c r="C40" s="3"/>
      <c r="D40" s="3"/>
      <c r="E40" s="3"/>
      <c r="F40" s="3"/>
      <c r="G40" s="3"/>
      <c r="H40" s="3"/>
      <c r="I40" s="3"/>
    </row>
    <row r="41" spans="3:9" s="2" customFormat="1" x14ac:dyDescent="0.3">
      <c r="C41" s="3"/>
      <c r="D41" s="3"/>
      <c r="E41" s="3"/>
      <c r="F41" s="3"/>
      <c r="G41" s="3"/>
      <c r="H41" s="3"/>
      <c r="I41" s="3"/>
    </row>
    <row r="42" spans="3:9" s="2" customFormat="1" x14ac:dyDescent="0.3">
      <c r="C42" s="3"/>
      <c r="D42" s="3"/>
      <c r="E42" s="3"/>
      <c r="F42" s="3"/>
      <c r="G42" s="3"/>
      <c r="H42" s="3"/>
      <c r="I42" s="3"/>
    </row>
    <row r="43" spans="3:9" s="2" customFormat="1" x14ac:dyDescent="0.3">
      <c r="C43" s="3"/>
      <c r="D43" s="3"/>
      <c r="E43" s="3"/>
      <c r="F43" s="3"/>
      <c r="G43" s="3"/>
      <c r="H43" s="3"/>
      <c r="I43" s="3"/>
    </row>
    <row r="44" spans="3:9" s="2" customFormat="1" x14ac:dyDescent="0.3">
      <c r="C44" s="3"/>
      <c r="D44" s="3"/>
      <c r="E44" s="3"/>
      <c r="F44" s="3"/>
      <c r="G44" s="3"/>
      <c r="H44" s="3"/>
      <c r="I44" s="3"/>
    </row>
    <row r="45" spans="3:9" s="2" customFormat="1" x14ac:dyDescent="0.3">
      <c r="C45" s="3"/>
      <c r="D45" s="3"/>
      <c r="E45" s="3"/>
      <c r="F45" s="3"/>
      <c r="G45" s="3"/>
      <c r="H45" s="3"/>
      <c r="I45" s="3"/>
    </row>
    <row r="46" spans="3:9" s="2" customFormat="1" x14ac:dyDescent="0.3">
      <c r="C46" s="3"/>
      <c r="D46" s="3"/>
      <c r="E46" s="3"/>
      <c r="F46" s="3"/>
      <c r="G46" s="3"/>
      <c r="H46" s="3"/>
      <c r="I46" s="3"/>
    </row>
    <row r="47" spans="3:9" s="2" customFormat="1" x14ac:dyDescent="0.3">
      <c r="C47" s="3"/>
      <c r="D47" s="3"/>
      <c r="E47" s="3"/>
      <c r="F47" s="3"/>
      <c r="G47" s="3"/>
      <c r="H47" s="3"/>
      <c r="I47" s="3"/>
    </row>
    <row r="48" spans="3:9" s="2" customFormat="1" x14ac:dyDescent="0.3">
      <c r="C48" s="3"/>
      <c r="D48" s="3"/>
      <c r="E48" s="3"/>
      <c r="F48" s="3"/>
      <c r="G48" s="3"/>
      <c r="H48" s="3"/>
      <c r="I48" s="3"/>
    </row>
    <row r="49" spans="3:9" s="2" customFormat="1" x14ac:dyDescent="0.3">
      <c r="C49" s="3"/>
      <c r="D49" s="3"/>
      <c r="E49" s="3"/>
      <c r="F49" s="3"/>
      <c r="G49" s="3"/>
      <c r="H49" s="3"/>
      <c r="I49" s="3"/>
    </row>
    <row r="50" spans="3:9" s="2" customFormat="1" x14ac:dyDescent="0.3">
      <c r="C50" s="3"/>
      <c r="D50" s="3"/>
      <c r="E50" s="3"/>
      <c r="F50" s="3"/>
      <c r="G50" s="3"/>
      <c r="H50" s="3"/>
      <c r="I50" s="3"/>
    </row>
    <row r="51" spans="3:9" s="2" customFormat="1" x14ac:dyDescent="0.3">
      <c r="C51" s="3"/>
      <c r="D51" s="3"/>
      <c r="E51" s="3"/>
      <c r="F51" s="3"/>
      <c r="G51" s="3"/>
      <c r="H51" s="3"/>
      <c r="I51" s="3"/>
    </row>
    <row r="52" spans="3:9" s="2" customFormat="1" x14ac:dyDescent="0.3">
      <c r="C52" s="3"/>
      <c r="D52" s="3"/>
      <c r="E52" s="3"/>
      <c r="F52" s="3"/>
      <c r="G52" s="3"/>
      <c r="H52" s="3"/>
      <c r="I52" s="3"/>
    </row>
    <row r="53" spans="3:9" s="2" customFormat="1" x14ac:dyDescent="0.3">
      <c r="C53" s="3"/>
      <c r="D53" s="3"/>
      <c r="E53" s="3"/>
      <c r="F53" s="3"/>
      <c r="G53" s="3"/>
      <c r="H53" s="3"/>
      <c r="I53" s="3"/>
    </row>
    <row r="54" spans="3:9" s="2" customFormat="1" x14ac:dyDescent="0.3">
      <c r="C54" s="3"/>
      <c r="D54" s="3"/>
      <c r="E54" s="3"/>
      <c r="F54" s="3"/>
      <c r="G54" s="3"/>
      <c r="H54" s="3"/>
      <c r="I54" s="3"/>
    </row>
    <row r="55" spans="3:9" s="2" customFormat="1" x14ac:dyDescent="0.3">
      <c r="C55" s="3"/>
      <c r="D55" s="3"/>
      <c r="E55" s="3"/>
      <c r="F55" s="3"/>
      <c r="G55" s="3"/>
      <c r="H55" s="3"/>
      <c r="I55" s="3"/>
    </row>
    <row r="56" spans="3:9" s="2" customFormat="1" x14ac:dyDescent="0.3">
      <c r="C56" s="3"/>
      <c r="D56" s="3"/>
      <c r="E56" s="3"/>
      <c r="F56" s="3"/>
      <c r="G56" s="3"/>
      <c r="H56" s="3"/>
      <c r="I56" s="3"/>
    </row>
    <row r="57" spans="3:9" s="2" customFormat="1" x14ac:dyDescent="0.3">
      <c r="C57" s="3"/>
      <c r="D57" s="3"/>
      <c r="E57" s="3"/>
      <c r="F57" s="3"/>
      <c r="G57" s="3"/>
      <c r="H57" s="3"/>
      <c r="I57" s="3"/>
    </row>
    <row r="58" spans="3:9" s="2" customFormat="1" x14ac:dyDescent="0.3">
      <c r="C58" s="3"/>
      <c r="D58" s="3"/>
      <c r="E58" s="3"/>
      <c r="F58" s="3"/>
      <c r="G58" s="3"/>
      <c r="H58" s="3"/>
      <c r="I58" s="3"/>
    </row>
    <row r="59" spans="3:9" s="2" customFormat="1" x14ac:dyDescent="0.3">
      <c r="C59" s="3"/>
      <c r="D59" s="3"/>
      <c r="E59" s="3"/>
      <c r="F59" s="3"/>
      <c r="G59" s="3"/>
      <c r="H59" s="3"/>
      <c r="I59" s="3"/>
    </row>
    <row r="60" spans="3:9" s="2" customFormat="1" x14ac:dyDescent="0.3">
      <c r="C60" s="3"/>
      <c r="D60" s="3"/>
      <c r="E60" s="3"/>
      <c r="F60" s="3"/>
      <c r="G60" s="3"/>
      <c r="H60" s="3"/>
      <c r="I60" s="3"/>
    </row>
    <row r="61" spans="3:9" s="2" customFormat="1" x14ac:dyDescent="0.3">
      <c r="C61" s="3"/>
      <c r="D61" s="3"/>
      <c r="E61" s="3"/>
      <c r="F61" s="3"/>
      <c r="G61" s="3"/>
      <c r="H61" s="3"/>
      <c r="I61" s="3"/>
    </row>
    <row r="62" spans="3:9" s="2" customFormat="1" x14ac:dyDescent="0.3">
      <c r="C62" s="3"/>
      <c r="D62" s="3"/>
      <c r="E62" s="3"/>
      <c r="F62" s="3"/>
      <c r="G62" s="3"/>
      <c r="H62" s="3"/>
      <c r="I62" s="3"/>
    </row>
    <row r="63" spans="3:9" s="2" customFormat="1" x14ac:dyDescent="0.3">
      <c r="C63" s="3"/>
      <c r="D63" s="3"/>
      <c r="E63" s="3"/>
      <c r="F63" s="3"/>
      <c r="G63" s="3"/>
      <c r="H63" s="3"/>
      <c r="I63" s="3"/>
    </row>
    <row r="64" spans="3:9" s="2" customFormat="1" x14ac:dyDescent="0.3">
      <c r="C64" s="3"/>
      <c r="D64" s="3"/>
      <c r="E64" s="3"/>
      <c r="F64" s="3"/>
      <c r="G64" s="3"/>
      <c r="H64" s="3"/>
      <c r="I64" s="3"/>
    </row>
    <row r="65" spans="3:9" s="2" customFormat="1" x14ac:dyDescent="0.3">
      <c r="C65" s="3"/>
      <c r="D65" s="3"/>
      <c r="E65" s="3"/>
      <c r="F65" s="3"/>
      <c r="G65" s="3"/>
      <c r="H65" s="3"/>
      <c r="I65" s="3"/>
    </row>
    <row r="66" spans="3:9" s="2" customFormat="1" x14ac:dyDescent="0.3">
      <c r="C66" s="3"/>
      <c r="D66" s="3"/>
      <c r="E66" s="3"/>
      <c r="F66" s="3"/>
      <c r="G66" s="3"/>
      <c r="H66" s="3"/>
      <c r="I66" s="3"/>
    </row>
    <row r="67" spans="3:9" s="2" customFormat="1" x14ac:dyDescent="0.3">
      <c r="C67" s="3"/>
      <c r="D67" s="3"/>
      <c r="E67" s="3"/>
      <c r="F67" s="3"/>
      <c r="G67" s="3"/>
      <c r="H67" s="3"/>
      <c r="I67" s="3"/>
    </row>
    <row r="68" spans="3:9" s="2" customFormat="1" x14ac:dyDescent="0.3">
      <c r="C68" s="3"/>
      <c r="D68" s="3"/>
      <c r="E68" s="3"/>
      <c r="F68" s="3"/>
      <c r="G68" s="3"/>
      <c r="H68" s="3"/>
      <c r="I68" s="3"/>
    </row>
    <row r="69" spans="3:9" s="2" customFormat="1" x14ac:dyDescent="0.3">
      <c r="C69" s="3"/>
      <c r="D69" s="3"/>
      <c r="E69" s="3"/>
      <c r="F69" s="3"/>
      <c r="G69" s="3"/>
      <c r="H69" s="3"/>
      <c r="I69" s="3"/>
    </row>
    <row r="70" spans="3:9" s="2" customFormat="1" x14ac:dyDescent="0.3">
      <c r="C70" s="3"/>
      <c r="D70" s="3"/>
      <c r="E70" s="3"/>
      <c r="F70" s="3"/>
      <c r="G70" s="3"/>
      <c r="H70" s="3"/>
      <c r="I70" s="3"/>
    </row>
    <row r="71" spans="3:9" s="2" customFormat="1" x14ac:dyDescent="0.3">
      <c r="C71" s="3"/>
      <c r="D71" s="3"/>
      <c r="E71" s="3"/>
      <c r="F71" s="3"/>
      <c r="G71" s="3"/>
      <c r="H71" s="3"/>
      <c r="I71" s="3"/>
    </row>
    <row r="72" spans="3:9" s="2" customFormat="1" x14ac:dyDescent="0.3">
      <c r="C72" s="3"/>
      <c r="D72" s="3"/>
      <c r="E72" s="3"/>
      <c r="F72" s="3"/>
      <c r="G72" s="3"/>
      <c r="H72" s="3"/>
      <c r="I72" s="3"/>
    </row>
    <row r="73" spans="3:9" s="2" customFormat="1" x14ac:dyDescent="0.3">
      <c r="C73" s="3"/>
      <c r="D73" s="3"/>
      <c r="E73" s="3"/>
      <c r="F73" s="3"/>
      <c r="G73" s="3"/>
      <c r="H73" s="3"/>
      <c r="I73" s="3"/>
    </row>
    <row r="74" spans="3:9" s="2" customFormat="1" x14ac:dyDescent="0.3">
      <c r="C74" s="3"/>
      <c r="D74" s="3"/>
      <c r="E74" s="3"/>
      <c r="F74" s="3"/>
      <c r="G74" s="3"/>
      <c r="H74" s="3"/>
      <c r="I74" s="3"/>
    </row>
    <row r="75" spans="3:9" s="2" customFormat="1" x14ac:dyDescent="0.3">
      <c r="C75" s="3"/>
      <c r="D75" s="3"/>
      <c r="E75" s="3"/>
      <c r="F75" s="3"/>
      <c r="G75" s="3"/>
      <c r="H75" s="3"/>
      <c r="I75" s="3"/>
    </row>
    <row r="76" spans="3:9" s="2" customFormat="1" x14ac:dyDescent="0.3">
      <c r="C76" s="3"/>
      <c r="D76" s="3"/>
      <c r="E76" s="3"/>
      <c r="F76" s="3"/>
      <c r="G76" s="3"/>
      <c r="H76" s="3"/>
      <c r="I76" s="3"/>
    </row>
    <row r="77" spans="3:9" s="2" customFormat="1" x14ac:dyDescent="0.3">
      <c r="C77" s="3"/>
      <c r="D77" s="3"/>
      <c r="E77" s="3"/>
      <c r="F77" s="3"/>
      <c r="G77" s="3"/>
      <c r="H77" s="3"/>
      <c r="I77" s="3"/>
    </row>
    <row r="78" spans="3:9" s="2" customFormat="1" x14ac:dyDescent="0.3">
      <c r="C78" s="3"/>
      <c r="D78" s="3"/>
      <c r="E78" s="3"/>
      <c r="F78" s="3"/>
      <c r="G78" s="3"/>
      <c r="H78" s="3"/>
      <c r="I78" s="3"/>
    </row>
    <row r="79" spans="3:9" s="2" customFormat="1" x14ac:dyDescent="0.3">
      <c r="C79" s="3"/>
      <c r="D79" s="3"/>
      <c r="E79" s="3"/>
      <c r="F79" s="3"/>
      <c r="G79" s="3"/>
      <c r="H79" s="3"/>
      <c r="I79" s="3"/>
    </row>
    <row r="80" spans="3:9" s="2" customFormat="1" x14ac:dyDescent="0.3">
      <c r="C80" s="3"/>
      <c r="D80" s="3"/>
      <c r="E80" s="3"/>
      <c r="F80" s="3"/>
      <c r="G80" s="3"/>
      <c r="H80" s="3"/>
      <c r="I80" s="3"/>
    </row>
    <row r="81" spans="3:9" s="2" customFormat="1" x14ac:dyDescent="0.3">
      <c r="C81" s="3"/>
      <c r="D81" s="3"/>
      <c r="E81" s="3"/>
      <c r="F81" s="3"/>
      <c r="G81" s="3"/>
      <c r="H81" s="3"/>
      <c r="I81" s="3"/>
    </row>
    <row r="82" spans="3:9" s="2" customFormat="1" x14ac:dyDescent="0.3">
      <c r="C82" s="3"/>
      <c r="D82" s="3"/>
      <c r="E82" s="3"/>
      <c r="F82" s="3"/>
      <c r="G82" s="3"/>
      <c r="H82" s="3"/>
      <c r="I82" s="3"/>
    </row>
    <row r="83" spans="3:9" s="2" customFormat="1" x14ac:dyDescent="0.3">
      <c r="C83" s="3"/>
      <c r="D83" s="3"/>
      <c r="E83" s="3"/>
      <c r="F83" s="3"/>
      <c r="G83" s="3"/>
      <c r="H83" s="3"/>
      <c r="I83" s="3"/>
    </row>
    <row r="84" spans="3:9" s="2" customFormat="1" x14ac:dyDescent="0.3">
      <c r="C84" s="3"/>
      <c r="D84" s="3"/>
      <c r="E84" s="3"/>
      <c r="F84" s="3"/>
      <c r="G84" s="3"/>
      <c r="H84" s="3"/>
      <c r="I84" s="3"/>
    </row>
    <row r="85" spans="3:9" s="2" customFormat="1" x14ac:dyDescent="0.3">
      <c r="C85" s="3"/>
      <c r="D85" s="3"/>
      <c r="E85" s="3"/>
      <c r="F85" s="3"/>
      <c r="G85" s="3"/>
      <c r="H85" s="3"/>
      <c r="I85" s="3"/>
    </row>
    <row r="86" spans="3:9" s="2" customFormat="1" x14ac:dyDescent="0.3">
      <c r="C86" s="3"/>
      <c r="D86" s="3"/>
      <c r="E86" s="3"/>
      <c r="F86" s="3"/>
      <c r="G86" s="3"/>
      <c r="H86" s="3"/>
      <c r="I86" s="3"/>
    </row>
    <row r="87" spans="3:9" s="2" customFormat="1" x14ac:dyDescent="0.3">
      <c r="C87" s="3"/>
      <c r="D87" s="3"/>
      <c r="E87" s="3"/>
      <c r="F87" s="3"/>
      <c r="G87" s="3"/>
      <c r="H87" s="3"/>
      <c r="I87" s="3"/>
    </row>
    <row r="88" spans="3:9" s="2" customFormat="1" x14ac:dyDescent="0.3">
      <c r="C88" s="3"/>
      <c r="D88" s="3"/>
      <c r="E88" s="3"/>
      <c r="F88" s="3"/>
      <c r="G88" s="3"/>
      <c r="H88" s="3"/>
      <c r="I88" s="3"/>
    </row>
    <row r="89" spans="3:9" s="2" customFormat="1" x14ac:dyDescent="0.3">
      <c r="C89" s="3"/>
      <c r="D89" s="3"/>
      <c r="E89" s="3"/>
      <c r="F89" s="3"/>
      <c r="G89" s="3"/>
      <c r="H89" s="3"/>
      <c r="I89" s="3"/>
    </row>
    <row r="90" spans="3:9" s="2" customFormat="1" x14ac:dyDescent="0.3">
      <c r="C90" s="3"/>
      <c r="D90" s="3"/>
      <c r="E90" s="3"/>
      <c r="F90" s="3"/>
      <c r="G90" s="3"/>
      <c r="H90" s="3"/>
      <c r="I90" s="3"/>
    </row>
    <row r="91" spans="3:9" s="2" customFormat="1" x14ac:dyDescent="0.3">
      <c r="C91" s="3"/>
      <c r="D91" s="3"/>
      <c r="E91" s="3"/>
      <c r="F91" s="3"/>
      <c r="G91" s="3"/>
      <c r="H91" s="3"/>
      <c r="I91" s="3"/>
    </row>
    <row r="92" spans="3:9" s="2" customFormat="1" x14ac:dyDescent="0.3">
      <c r="C92" s="3"/>
      <c r="D92" s="3"/>
      <c r="E92" s="3"/>
      <c r="F92" s="3"/>
      <c r="G92" s="3"/>
      <c r="H92" s="3"/>
      <c r="I92" s="3"/>
    </row>
    <row r="93" spans="3:9" s="2" customFormat="1" x14ac:dyDescent="0.3">
      <c r="C93" s="3"/>
      <c r="D93" s="3"/>
      <c r="E93" s="3"/>
      <c r="F93" s="3"/>
      <c r="G93" s="3"/>
      <c r="H93" s="3"/>
      <c r="I93" s="3"/>
    </row>
    <row r="94" spans="3:9" s="2" customFormat="1" x14ac:dyDescent="0.3">
      <c r="C94" s="3"/>
      <c r="D94" s="3"/>
      <c r="E94" s="3"/>
      <c r="F94" s="3"/>
      <c r="G94" s="3"/>
      <c r="H94" s="3"/>
      <c r="I94" s="3"/>
    </row>
    <row r="95" spans="3:9" s="2" customFormat="1" x14ac:dyDescent="0.3">
      <c r="C95" s="3"/>
      <c r="D95" s="3"/>
      <c r="E95" s="3"/>
      <c r="F95" s="3"/>
      <c r="G95" s="3"/>
      <c r="H95" s="3"/>
      <c r="I95" s="3"/>
    </row>
    <row r="96" spans="3:9" s="2" customFormat="1" x14ac:dyDescent="0.3">
      <c r="C96" s="3"/>
      <c r="D96" s="3"/>
      <c r="E96" s="3"/>
      <c r="F96" s="3"/>
      <c r="G96" s="3"/>
      <c r="H96" s="3"/>
      <c r="I96" s="3"/>
    </row>
    <row r="97" spans="3:9" s="2" customFormat="1" x14ac:dyDescent="0.3">
      <c r="C97" s="3"/>
      <c r="D97" s="3"/>
      <c r="E97" s="3"/>
      <c r="F97" s="3"/>
      <c r="G97" s="3"/>
      <c r="H97" s="3"/>
      <c r="I97" s="3"/>
    </row>
    <row r="98" spans="3:9" s="2" customFormat="1" x14ac:dyDescent="0.3">
      <c r="C98" s="3"/>
      <c r="D98" s="3"/>
      <c r="E98" s="3"/>
      <c r="F98" s="3"/>
      <c r="G98" s="3"/>
      <c r="H98" s="3"/>
      <c r="I98" s="3"/>
    </row>
    <row r="99" spans="3:9" s="2" customFormat="1" x14ac:dyDescent="0.3">
      <c r="C99" s="3"/>
      <c r="D99" s="3"/>
      <c r="E99" s="3"/>
      <c r="F99" s="3"/>
      <c r="G99" s="3"/>
      <c r="H99" s="3"/>
      <c r="I99" s="3"/>
    </row>
    <row r="100" spans="3:9" s="2" customFormat="1" x14ac:dyDescent="0.3">
      <c r="C100" s="3"/>
      <c r="D100" s="3"/>
      <c r="E100" s="3"/>
      <c r="F100" s="3"/>
      <c r="G100" s="3"/>
      <c r="H100" s="3"/>
      <c r="I100" s="3"/>
    </row>
    <row r="101" spans="3:9" s="2" customFormat="1" x14ac:dyDescent="0.3">
      <c r="C101" s="3"/>
      <c r="D101" s="3"/>
      <c r="E101" s="3"/>
      <c r="F101" s="3"/>
      <c r="G101" s="3"/>
      <c r="H101" s="3"/>
      <c r="I101" s="3"/>
    </row>
    <row r="102" spans="3:9" s="2" customFormat="1" x14ac:dyDescent="0.3">
      <c r="C102" s="3"/>
      <c r="D102" s="3"/>
      <c r="E102" s="3"/>
      <c r="F102" s="3"/>
      <c r="G102" s="3"/>
      <c r="H102" s="3"/>
      <c r="I102" s="3"/>
    </row>
    <row r="103" spans="3:9" s="2" customFormat="1" x14ac:dyDescent="0.3">
      <c r="C103" s="3"/>
      <c r="D103" s="3"/>
      <c r="E103" s="3"/>
      <c r="F103" s="3"/>
      <c r="G103" s="3"/>
      <c r="H103" s="3"/>
      <c r="I103" s="3"/>
    </row>
    <row r="104" spans="3:9" s="2" customFormat="1" x14ac:dyDescent="0.3">
      <c r="C104" s="3"/>
      <c r="D104" s="3"/>
      <c r="E104" s="3"/>
      <c r="F104" s="3"/>
      <c r="G104" s="3"/>
      <c r="H104" s="3"/>
      <c r="I104" s="3"/>
    </row>
  </sheetData>
  <sheetProtection algorithmName="SHA-512" hashValue="H07sv8Q7YXat+BQcduPxS0hWjgmrUaWWL20GIA4Bln4zYfeQ9RpeuMrLmsLGODVBbU0c4394/L/mKKlI7bYSQg==" saltValue="2QTzmLvc705aNkBI6wYuhg==" spinCount="100000" sheet="1" objects="1" scenarios="1"/>
  <mergeCells count="17">
    <mergeCell ref="C21:H21"/>
    <mergeCell ref="C15:H15"/>
    <mergeCell ref="B20:H20"/>
    <mergeCell ref="B14:H14"/>
    <mergeCell ref="C22:H22"/>
    <mergeCell ref="C16:H16"/>
    <mergeCell ref="L4:U4"/>
    <mergeCell ref="B5:H5"/>
    <mergeCell ref="C18:H18"/>
    <mergeCell ref="C17:H17"/>
    <mergeCell ref="B3:H3"/>
    <mergeCell ref="B9:H9"/>
    <mergeCell ref="B10:H10"/>
    <mergeCell ref="B12:H12"/>
    <mergeCell ref="B4:H4"/>
    <mergeCell ref="B6:H6"/>
    <mergeCell ref="B7:H7"/>
  </mergeCells>
  <hyperlinks>
    <hyperlink ref="H24" r:id="rId1" xr:uid="{6D2CF9BB-9068-45BF-8861-E962742D428A}"/>
  </hyperlinks>
  <pageMargins left="0.7" right="0.7" top="0.75" bottom="0.75" header="0.3" footer="0.3"/>
  <pageSetup scale="73" fitToHeight="0" orientation="portrait" r:id="rId2"/>
  <headerFooter>
    <oddFooter>&amp;L&amp;F, &amp;A&amp;R&amp;D, &amp;T</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7C281-A76A-4FA2-A352-1B8F01D44895}">
  <sheetPr>
    <tabColor theme="4" tint="-0.249977111117893"/>
    <pageSetUpPr fitToPage="1"/>
  </sheetPr>
  <dimension ref="A1:S100"/>
  <sheetViews>
    <sheetView topLeftCell="A14" zoomScaleNormal="100" zoomScaleSheetLayoutView="100" workbookViewId="0">
      <selection activeCell="L39" sqref="L39:M39"/>
    </sheetView>
  </sheetViews>
  <sheetFormatPr defaultColWidth="8.81640625" defaultRowHeight="14" x14ac:dyDescent="0.3"/>
  <cols>
    <col min="1" max="1" width="4.7265625" style="2" customWidth="1"/>
    <col min="2" max="2" width="14.7265625" style="2" customWidth="1"/>
    <col min="3" max="3" width="14.7265625" style="3" customWidth="1"/>
    <col min="4" max="5" width="16.7265625" style="3" customWidth="1"/>
    <col min="6" max="12" width="14.7265625" style="3" customWidth="1"/>
    <col min="13" max="13" width="16.7265625" style="3" customWidth="1"/>
    <col min="14" max="14" width="4.7265625" style="2" customWidth="1"/>
    <col min="15" max="17" width="8.81640625" style="2" customWidth="1"/>
    <col min="18" max="19" width="8.81640625" style="2"/>
    <col min="20" max="16384" width="8.81640625" style="10"/>
  </cols>
  <sheetData>
    <row r="1" spans="2:14" s="2" customFormat="1" ht="15" customHeight="1" x14ac:dyDescent="0.3">
      <c r="C1" s="3"/>
      <c r="D1" s="3"/>
      <c r="E1" s="3"/>
      <c r="F1" s="3"/>
      <c r="G1" s="3"/>
      <c r="H1" s="3"/>
      <c r="I1" s="3"/>
      <c r="J1" s="3"/>
      <c r="K1" s="3"/>
      <c r="L1" s="3"/>
      <c r="M1" s="3"/>
    </row>
    <row r="2" spans="2:14" s="2" customFormat="1" ht="39.75" customHeight="1" x14ac:dyDescent="0.3">
      <c r="B2" s="107" t="str">
        <f>INTRO!B14</f>
        <v>Bioretention Media Mix - Topsoil-to-Sand Quantity Estimator</v>
      </c>
      <c r="C2" s="89"/>
      <c r="D2" s="89"/>
      <c r="E2" s="89"/>
      <c r="F2" s="89"/>
      <c r="G2" s="89"/>
      <c r="H2" s="89"/>
      <c r="I2" s="89"/>
      <c r="J2" s="89"/>
      <c r="K2" s="89"/>
      <c r="L2" s="89"/>
      <c r="M2" s="89"/>
      <c r="N2" s="36"/>
    </row>
    <row r="3" spans="2:14" s="2" customFormat="1" ht="15" customHeight="1" x14ac:dyDescent="0.3">
      <c r="B3" s="108" t="str">
        <f>INTRO!B4</f>
        <v>MHFD-MediaMixTool, Version 1.00 (April 2025)</v>
      </c>
      <c r="C3" s="108"/>
      <c r="D3" s="108"/>
      <c r="E3" s="108"/>
      <c r="F3" s="108"/>
      <c r="G3" s="108"/>
      <c r="H3" s="108"/>
      <c r="I3" s="108"/>
      <c r="J3" s="108"/>
      <c r="K3" s="108"/>
      <c r="L3" s="108"/>
      <c r="M3" s="108"/>
    </row>
    <row r="4" spans="2:14" s="2" customFormat="1" ht="15" customHeight="1" x14ac:dyDescent="0.3">
      <c r="B4" s="109"/>
      <c r="C4" s="109"/>
      <c r="D4" s="109"/>
      <c r="E4" s="109"/>
      <c r="F4" s="109"/>
      <c r="G4" s="109"/>
      <c r="H4" s="109"/>
      <c r="I4" s="109"/>
      <c r="J4" s="109"/>
      <c r="K4" s="109"/>
      <c r="L4" s="109"/>
      <c r="M4" s="109"/>
      <c r="N4" s="37"/>
    </row>
    <row r="5" spans="2:14" s="2" customFormat="1" ht="45" customHeight="1" x14ac:dyDescent="0.3">
      <c r="B5" s="91" t="s">
        <v>95</v>
      </c>
      <c r="C5" s="91"/>
      <c r="D5" s="91"/>
      <c r="E5" s="91"/>
      <c r="F5" s="91"/>
      <c r="G5" s="91"/>
      <c r="H5" s="91"/>
      <c r="I5" s="91"/>
      <c r="J5" s="91"/>
      <c r="K5" s="91"/>
      <c r="L5" s="91"/>
      <c r="M5" s="91"/>
      <c r="N5" s="38"/>
    </row>
    <row r="6" spans="2:14" s="2" customFormat="1" ht="15" customHeight="1" thickBot="1" x14ac:dyDescent="0.35">
      <c r="B6" s="6"/>
      <c r="C6" s="6"/>
      <c r="D6" s="6"/>
      <c r="E6" s="6"/>
      <c r="F6" s="6"/>
      <c r="G6" s="6"/>
      <c r="H6" s="6"/>
      <c r="I6" s="6"/>
      <c r="J6" s="27"/>
      <c r="K6" s="27"/>
      <c r="L6" s="26"/>
      <c r="M6" s="26"/>
    </row>
    <row r="7" spans="2:14" s="2" customFormat="1" ht="15" customHeight="1" x14ac:dyDescent="0.3">
      <c r="B7" s="102" t="s">
        <v>89</v>
      </c>
      <c r="C7" s="103"/>
      <c r="D7" s="103"/>
      <c r="E7" s="103"/>
      <c r="F7" s="103"/>
      <c r="G7" s="103"/>
      <c r="H7" s="103"/>
      <c r="I7" s="103"/>
      <c r="J7" s="103"/>
      <c r="K7" s="103"/>
      <c r="L7" s="103"/>
      <c r="M7" s="104"/>
      <c r="N7" s="37"/>
    </row>
    <row r="8" spans="2:14" s="2" customFormat="1" ht="90" customHeight="1" thickBot="1" x14ac:dyDescent="0.35">
      <c r="B8" s="32" t="s">
        <v>81</v>
      </c>
      <c r="C8" s="33" t="s">
        <v>82</v>
      </c>
      <c r="D8" s="33" t="s">
        <v>78</v>
      </c>
      <c r="E8" s="33" t="s">
        <v>79</v>
      </c>
      <c r="F8" s="33" t="s">
        <v>83</v>
      </c>
      <c r="G8" s="33" t="s">
        <v>84</v>
      </c>
      <c r="H8" s="33" t="s">
        <v>85</v>
      </c>
      <c r="I8" s="33" t="s">
        <v>86</v>
      </c>
      <c r="J8" s="33" t="s">
        <v>87</v>
      </c>
      <c r="K8" s="33" t="s">
        <v>6</v>
      </c>
      <c r="L8" s="33" t="s">
        <v>7</v>
      </c>
      <c r="M8" s="45" t="s">
        <v>88</v>
      </c>
      <c r="N8" s="26"/>
    </row>
    <row r="9" spans="2:14" s="2" customFormat="1" ht="15" customHeight="1" x14ac:dyDescent="0.3">
      <c r="B9" s="46" t="s">
        <v>8</v>
      </c>
      <c r="C9" s="39"/>
      <c r="D9" s="40"/>
      <c r="E9" s="40"/>
      <c r="F9" s="41"/>
      <c r="G9" s="41"/>
      <c r="H9" s="41"/>
      <c r="I9" s="41"/>
      <c r="J9" s="39"/>
      <c r="K9" s="39"/>
      <c r="L9" s="39"/>
      <c r="M9" s="42"/>
      <c r="N9" s="26"/>
    </row>
    <row r="10" spans="2:14" s="2" customFormat="1" ht="15" customHeight="1" thickBot="1" x14ac:dyDescent="0.35">
      <c r="B10" s="47" t="s">
        <v>12</v>
      </c>
      <c r="C10" s="43"/>
      <c r="D10" s="48"/>
      <c r="E10" s="48"/>
      <c r="F10" s="44"/>
      <c r="G10" s="44"/>
      <c r="H10" s="44"/>
      <c r="I10" s="44"/>
      <c r="J10" s="43"/>
      <c r="K10" s="43"/>
      <c r="L10" s="43"/>
      <c r="M10" s="49"/>
      <c r="N10" s="26"/>
    </row>
    <row r="11" spans="2:14" s="2" customFormat="1" ht="15" customHeight="1" x14ac:dyDescent="0.3">
      <c r="C11" s="81" t="s">
        <v>97</v>
      </c>
      <c r="L11" s="26"/>
      <c r="M11" s="26"/>
      <c r="N11" s="26"/>
    </row>
    <row r="12" spans="2:14" s="2" customFormat="1" ht="15" customHeight="1" thickBot="1" x14ac:dyDescent="0.35">
      <c r="L12" s="26"/>
      <c r="M12" s="26"/>
      <c r="N12" s="26"/>
    </row>
    <row r="13" spans="2:14" s="2" customFormat="1" ht="15" customHeight="1" thickBot="1" x14ac:dyDescent="0.35">
      <c r="B13" s="119" t="s">
        <v>14</v>
      </c>
      <c r="C13" s="120"/>
      <c r="D13" s="120"/>
      <c r="E13" s="120"/>
      <c r="F13" s="120"/>
      <c r="G13" s="120"/>
      <c r="H13" s="120"/>
      <c r="I13" s="120"/>
      <c r="J13" s="120"/>
      <c r="K13" s="120"/>
      <c r="L13" s="120"/>
      <c r="M13" s="121"/>
      <c r="N13" s="26"/>
    </row>
    <row r="14" spans="2:14" s="2" customFormat="1" ht="90" customHeight="1" thickBot="1" x14ac:dyDescent="0.35">
      <c r="B14" s="122" t="s">
        <v>15</v>
      </c>
      <c r="C14" s="123"/>
      <c r="D14" s="50" t="s">
        <v>91</v>
      </c>
      <c r="E14" s="51" t="s">
        <v>90</v>
      </c>
      <c r="F14" s="52" t="s">
        <v>83</v>
      </c>
      <c r="G14" s="53" t="s">
        <v>84</v>
      </c>
      <c r="H14" s="53" t="s">
        <v>85</v>
      </c>
      <c r="I14" s="53" t="s">
        <v>86</v>
      </c>
      <c r="J14" s="53" t="s">
        <v>87</v>
      </c>
      <c r="K14" s="53" t="s">
        <v>6</v>
      </c>
      <c r="L14" s="53" t="s">
        <v>7</v>
      </c>
      <c r="M14" s="54" t="s">
        <v>93</v>
      </c>
      <c r="N14" s="26"/>
    </row>
    <row r="15" spans="2:14" s="2" customFormat="1" ht="15" customHeight="1" x14ac:dyDescent="0.3">
      <c r="B15" s="124" t="s">
        <v>92</v>
      </c>
      <c r="C15" s="125"/>
      <c r="D15" s="55">
        <v>0</v>
      </c>
      <c r="E15" s="56">
        <f t="shared" ref="E15:E35" si="0">1-D15</f>
        <v>1</v>
      </c>
      <c r="F15" s="65" t="str">
        <f>IF(OR($D$9="",$E$9="",F$9="",F$10=""),"",$D15*F$9+$E15*F$10)</f>
        <v/>
      </c>
      <c r="G15" s="66" t="str">
        <f>IF(OR($D$9="",$E$9="",G$9="",G$10=""),"",$D15*G$9+$E15*G$10)</f>
        <v/>
      </c>
      <c r="H15" s="66" t="str">
        <f>IF(OR($D$9="",$E$9="",H$9="",H$10=""),"",$D15*H$9+$E15*H$10)</f>
        <v/>
      </c>
      <c r="I15" s="67" t="str">
        <f>IF(OR(I$9="",I$10=""),"",$D15*I$9+$E15*I$10)</f>
        <v/>
      </c>
      <c r="J15" s="68" t="str">
        <f>IF(OR(J$9="",J$10=""),"",$D15*J$9+$E15*J$10)</f>
        <v/>
      </c>
      <c r="K15" s="69" t="str">
        <f>IF(OR(K$9="",K$10=""),"",$D15*K$9+$E15*K$10)</f>
        <v/>
      </c>
      <c r="L15" s="69" t="str">
        <f>IF(OR(L$9="",L$10="",M$9=""),"",$D15*L$9+$E15*L$10)</f>
        <v/>
      </c>
      <c r="M15" s="70" t="str">
        <f>IF(OR(F15="",G15="",H15="",I15="",J15="",K15="",L15=""),"",
    IF(AND(F15&gt;=0.7,F15&lt;=0.8,G15&gt;=0.05,G15&lt;=0.25,H15&gt;=0.05,H15&lt;=0.15,I15&gt;=0.01,I15&lt;=0.05,J15&lt;3,K15&lt;30),
       IF($M$9="Olsen",IF(L15&lt;20,"Yes","No"),
          IF($M$9="Mehlich-3",IF(L15&lt;30,"Yes","No"),"")),"No"))</f>
        <v/>
      </c>
      <c r="N15" s="26"/>
    </row>
    <row r="16" spans="2:14" s="2" customFormat="1" ht="15" customHeight="1" x14ac:dyDescent="0.3">
      <c r="B16" s="105" t="s">
        <v>22</v>
      </c>
      <c r="C16" s="106"/>
      <c r="D16" s="61">
        <v>0.05</v>
      </c>
      <c r="E16" s="62">
        <f t="shared" si="0"/>
        <v>0.95</v>
      </c>
      <c r="F16" s="71" t="str">
        <f t="shared" ref="F16:H35" si="1">IF(OR($D$9="",$E$9="",F$9="",F$10=""),"",$D16*F$9+$E16*F$10)</f>
        <v/>
      </c>
      <c r="G16" s="57" t="str">
        <f t="shared" si="1"/>
        <v/>
      </c>
      <c r="H16" s="57" t="str">
        <f t="shared" si="1"/>
        <v/>
      </c>
      <c r="I16" s="58" t="str">
        <f t="shared" ref="I16:K35" si="2">IF(OR(I$9="",I$10=""),"",$D16*I$9+$E16*I$10)</f>
        <v/>
      </c>
      <c r="J16" s="59" t="str">
        <f t="shared" si="2"/>
        <v/>
      </c>
      <c r="K16" s="60" t="str">
        <f t="shared" si="2"/>
        <v/>
      </c>
      <c r="L16" s="60" t="str">
        <f t="shared" ref="L16:L35" si="3">IF(OR(L$9="",L$10="",M$9=""),"",$D16*L$9+$E16*L$10)</f>
        <v/>
      </c>
      <c r="M16" s="72" t="str">
        <f t="shared" ref="M16:M35" si="4">IF(OR(F16="",G16="",H16="",I16="",J16="",K16="",L16=""),"",
    IF(AND(F16&gt;=0.7,F16&lt;=0.8,G16&gt;=0.05,G16&lt;=0.25,H16&gt;=0.05,H16&lt;=0.15,I16&gt;=0.01,I16&lt;=0.05,J16&lt;3,K16&lt;30),
       IF($M$9="Olsen",IF(L16&lt;20,"Yes","No"),
          IF($M$9="Mehlich-3",IF(L16&lt;30,"Yes","No"),"")),"No"))</f>
        <v/>
      </c>
      <c r="N16" s="26"/>
    </row>
    <row r="17" spans="2:14" s="2" customFormat="1" ht="15" customHeight="1" x14ac:dyDescent="0.3">
      <c r="B17" s="105" t="s">
        <v>24</v>
      </c>
      <c r="C17" s="106"/>
      <c r="D17" s="61">
        <v>0.1</v>
      </c>
      <c r="E17" s="62">
        <f t="shared" si="0"/>
        <v>0.9</v>
      </c>
      <c r="F17" s="71" t="str">
        <f t="shared" si="1"/>
        <v/>
      </c>
      <c r="G17" s="57" t="str">
        <f t="shared" si="1"/>
        <v/>
      </c>
      <c r="H17" s="57" t="str">
        <f t="shared" si="1"/>
        <v/>
      </c>
      <c r="I17" s="58" t="str">
        <f t="shared" si="2"/>
        <v/>
      </c>
      <c r="J17" s="59" t="str">
        <f t="shared" si="2"/>
        <v/>
      </c>
      <c r="K17" s="60" t="str">
        <f t="shared" si="2"/>
        <v/>
      </c>
      <c r="L17" s="60" t="str">
        <f t="shared" si="3"/>
        <v/>
      </c>
      <c r="M17" s="72" t="str">
        <f t="shared" si="4"/>
        <v/>
      </c>
      <c r="N17" s="26"/>
    </row>
    <row r="18" spans="2:14" s="2" customFormat="1" ht="15" customHeight="1" x14ac:dyDescent="0.3">
      <c r="B18" s="105" t="s">
        <v>26</v>
      </c>
      <c r="C18" s="106"/>
      <c r="D18" s="61">
        <v>0.15</v>
      </c>
      <c r="E18" s="62">
        <f t="shared" si="0"/>
        <v>0.85</v>
      </c>
      <c r="F18" s="71" t="str">
        <f t="shared" si="1"/>
        <v/>
      </c>
      <c r="G18" s="57" t="str">
        <f t="shared" si="1"/>
        <v/>
      </c>
      <c r="H18" s="57" t="str">
        <f t="shared" si="1"/>
        <v/>
      </c>
      <c r="I18" s="58" t="str">
        <f t="shared" si="2"/>
        <v/>
      </c>
      <c r="J18" s="59" t="str">
        <f t="shared" si="2"/>
        <v/>
      </c>
      <c r="K18" s="60" t="str">
        <f t="shared" si="2"/>
        <v/>
      </c>
      <c r="L18" s="60" t="str">
        <f t="shared" si="3"/>
        <v/>
      </c>
      <c r="M18" s="72" t="str">
        <f t="shared" si="4"/>
        <v/>
      </c>
      <c r="N18" s="26"/>
    </row>
    <row r="19" spans="2:14" s="2" customFormat="1" ht="15" customHeight="1" x14ac:dyDescent="0.3">
      <c r="B19" s="105" t="s">
        <v>28</v>
      </c>
      <c r="C19" s="106"/>
      <c r="D19" s="61">
        <v>0.2</v>
      </c>
      <c r="E19" s="62">
        <f t="shared" si="0"/>
        <v>0.8</v>
      </c>
      <c r="F19" s="71" t="str">
        <f t="shared" si="1"/>
        <v/>
      </c>
      <c r="G19" s="57" t="str">
        <f t="shared" si="1"/>
        <v/>
      </c>
      <c r="H19" s="57" t="str">
        <f t="shared" si="1"/>
        <v/>
      </c>
      <c r="I19" s="58" t="str">
        <f t="shared" si="2"/>
        <v/>
      </c>
      <c r="J19" s="59" t="str">
        <f t="shared" si="2"/>
        <v/>
      </c>
      <c r="K19" s="60" t="str">
        <f t="shared" si="2"/>
        <v/>
      </c>
      <c r="L19" s="60" t="str">
        <f t="shared" si="3"/>
        <v/>
      </c>
      <c r="M19" s="72" t="str">
        <f t="shared" si="4"/>
        <v/>
      </c>
      <c r="N19" s="26"/>
    </row>
    <row r="20" spans="2:14" s="2" customFormat="1" ht="15" customHeight="1" x14ac:dyDescent="0.3">
      <c r="B20" s="105" t="s">
        <v>29</v>
      </c>
      <c r="C20" s="106"/>
      <c r="D20" s="61">
        <v>0.25</v>
      </c>
      <c r="E20" s="62">
        <f t="shared" si="0"/>
        <v>0.75</v>
      </c>
      <c r="F20" s="71" t="str">
        <f t="shared" si="1"/>
        <v/>
      </c>
      <c r="G20" s="57" t="str">
        <f t="shared" si="1"/>
        <v/>
      </c>
      <c r="H20" s="57" t="str">
        <f t="shared" si="1"/>
        <v/>
      </c>
      <c r="I20" s="58" t="str">
        <f t="shared" si="2"/>
        <v/>
      </c>
      <c r="J20" s="59" t="str">
        <f t="shared" si="2"/>
        <v/>
      </c>
      <c r="K20" s="60" t="str">
        <f t="shared" si="2"/>
        <v/>
      </c>
      <c r="L20" s="60" t="str">
        <f t="shared" si="3"/>
        <v/>
      </c>
      <c r="M20" s="72" t="str">
        <f t="shared" si="4"/>
        <v/>
      </c>
      <c r="N20" s="26"/>
    </row>
    <row r="21" spans="2:14" s="2" customFormat="1" ht="15" customHeight="1" x14ac:dyDescent="0.3">
      <c r="B21" s="105" t="s">
        <v>31</v>
      </c>
      <c r="C21" s="106"/>
      <c r="D21" s="61">
        <v>0.3</v>
      </c>
      <c r="E21" s="62">
        <f t="shared" si="0"/>
        <v>0.7</v>
      </c>
      <c r="F21" s="71" t="str">
        <f t="shared" si="1"/>
        <v/>
      </c>
      <c r="G21" s="57" t="str">
        <f t="shared" si="1"/>
        <v/>
      </c>
      <c r="H21" s="57" t="str">
        <f t="shared" si="1"/>
        <v/>
      </c>
      <c r="I21" s="58" t="str">
        <f t="shared" si="2"/>
        <v/>
      </c>
      <c r="J21" s="59" t="str">
        <f t="shared" si="2"/>
        <v/>
      </c>
      <c r="K21" s="60" t="str">
        <f t="shared" si="2"/>
        <v/>
      </c>
      <c r="L21" s="60" t="str">
        <f t="shared" si="3"/>
        <v/>
      </c>
      <c r="M21" s="72" t="str">
        <f t="shared" si="4"/>
        <v/>
      </c>
      <c r="N21" s="26"/>
    </row>
    <row r="22" spans="2:14" s="2" customFormat="1" ht="15" customHeight="1" x14ac:dyDescent="0.3">
      <c r="B22" s="105" t="s">
        <v>32</v>
      </c>
      <c r="C22" s="106"/>
      <c r="D22" s="61">
        <v>0.35</v>
      </c>
      <c r="E22" s="62">
        <f t="shared" si="0"/>
        <v>0.65</v>
      </c>
      <c r="F22" s="71" t="str">
        <f t="shared" si="1"/>
        <v/>
      </c>
      <c r="G22" s="57" t="str">
        <f t="shared" si="1"/>
        <v/>
      </c>
      <c r="H22" s="57" t="str">
        <f t="shared" si="1"/>
        <v/>
      </c>
      <c r="I22" s="58" t="str">
        <f t="shared" si="2"/>
        <v/>
      </c>
      <c r="J22" s="59" t="str">
        <f t="shared" si="2"/>
        <v/>
      </c>
      <c r="K22" s="60" t="str">
        <f t="shared" si="2"/>
        <v/>
      </c>
      <c r="L22" s="60" t="str">
        <f t="shared" si="3"/>
        <v/>
      </c>
      <c r="M22" s="72" t="str">
        <f t="shared" si="4"/>
        <v/>
      </c>
      <c r="N22" s="26"/>
    </row>
    <row r="23" spans="2:14" s="2" customFormat="1" ht="15" customHeight="1" x14ac:dyDescent="0.3">
      <c r="B23" s="105" t="s">
        <v>33</v>
      </c>
      <c r="C23" s="106"/>
      <c r="D23" s="61">
        <v>0.4</v>
      </c>
      <c r="E23" s="62">
        <f t="shared" si="0"/>
        <v>0.6</v>
      </c>
      <c r="F23" s="71" t="str">
        <f t="shared" si="1"/>
        <v/>
      </c>
      <c r="G23" s="57" t="str">
        <f t="shared" si="1"/>
        <v/>
      </c>
      <c r="H23" s="57" t="str">
        <f t="shared" si="1"/>
        <v/>
      </c>
      <c r="I23" s="58" t="str">
        <f t="shared" si="2"/>
        <v/>
      </c>
      <c r="J23" s="59" t="str">
        <f t="shared" si="2"/>
        <v/>
      </c>
      <c r="K23" s="60" t="str">
        <f t="shared" si="2"/>
        <v/>
      </c>
      <c r="L23" s="60" t="str">
        <f t="shared" si="3"/>
        <v/>
      </c>
      <c r="M23" s="72" t="str">
        <f t="shared" si="4"/>
        <v/>
      </c>
      <c r="N23" s="26"/>
    </row>
    <row r="24" spans="2:14" s="2" customFormat="1" ht="15" customHeight="1" x14ac:dyDescent="0.3">
      <c r="B24" s="105" t="s">
        <v>34</v>
      </c>
      <c r="C24" s="106"/>
      <c r="D24" s="61">
        <v>0.45</v>
      </c>
      <c r="E24" s="62">
        <f t="shared" si="0"/>
        <v>0.55000000000000004</v>
      </c>
      <c r="F24" s="71" t="str">
        <f t="shared" si="1"/>
        <v/>
      </c>
      <c r="G24" s="57" t="str">
        <f t="shared" si="1"/>
        <v/>
      </c>
      <c r="H24" s="57" t="str">
        <f t="shared" si="1"/>
        <v/>
      </c>
      <c r="I24" s="58" t="str">
        <f t="shared" si="2"/>
        <v/>
      </c>
      <c r="J24" s="59" t="str">
        <f t="shared" si="2"/>
        <v/>
      </c>
      <c r="K24" s="60" t="str">
        <f t="shared" si="2"/>
        <v/>
      </c>
      <c r="L24" s="60" t="str">
        <f t="shared" si="3"/>
        <v/>
      </c>
      <c r="M24" s="72" t="str">
        <f t="shared" si="4"/>
        <v/>
      </c>
    </row>
    <row r="25" spans="2:14" s="2" customFormat="1" ht="15" customHeight="1" x14ac:dyDescent="0.3">
      <c r="B25" s="105" t="s">
        <v>35</v>
      </c>
      <c r="C25" s="106"/>
      <c r="D25" s="61">
        <v>0.5</v>
      </c>
      <c r="E25" s="62">
        <f t="shared" si="0"/>
        <v>0.5</v>
      </c>
      <c r="F25" s="71" t="str">
        <f t="shared" si="1"/>
        <v/>
      </c>
      <c r="G25" s="57" t="str">
        <f t="shared" si="1"/>
        <v/>
      </c>
      <c r="H25" s="57" t="str">
        <f t="shared" si="1"/>
        <v/>
      </c>
      <c r="I25" s="58" t="str">
        <f t="shared" si="2"/>
        <v/>
      </c>
      <c r="J25" s="59" t="str">
        <f t="shared" si="2"/>
        <v/>
      </c>
      <c r="K25" s="60" t="str">
        <f t="shared" si="2"/>
        <v/>
      </c>
      <c r="L25" s="60" t="str">
        <f t="shared" si="3"/>
        <v/>
      </c>
      <c r="M25" s="72" t="str">
        <f t="shared" si="4"/>
        <v/>
      </c>
    </row>
    <row r="26" spans="2:14" s="2" customFormat="1" ht="15" customHeight="1" x14ac:dyDescent="0.3">
      <c r="B26" s="105" t="s">
        <v>36</v>
      </c>
      <c r="C26" s="106"/>
      <c r="D26" s="61">
        <v>0.55000000000000004</v>
      </c>
      <c r="E26" s="62">
        <f t="shared" si="0"/>
        <v>0.44999999999999996</v>
      </c>
      <c r="F26" s="71" t="str">
        <f t="shared" si="1"/>
        <v/>
      </c>
      <c r="G26" s="57" t="str">
        <f t="shared" si="1"/>
        <v/>
      </c>
      <c r="H26" s="57" t="str">
        <f t="shared" si="1"/>
        <v/>
      </c>
      <c r="I26" s="58" t="str">
        <f t="shared" si="2"/>
        <v/>
      </c>
      <c r="J26" s="59" t="str">
        <f t="shared" si="2"/>
        <v/>
      </c>
      <c r="K26" s="60" t="str">
        <f t="shared" si="2"/>
        <v/>
      </c>
      <c r="L26" s="60" t="str">
        <f t="shared" si="3"/>
        <v/>
      </c>
      <c r="M26" s="72" t="str">
        <f t="shared" si="4"/>
        <v/>
      </c>
    </row>
    <row r="27" spans="2:14" s="2" customFormat="1" ht="15" customHeight="1" x14ac:dyDescent="0.3">
      <c r="B27" s="105" t="s">
        <v>37</v>
      </c>
      <c r="C27" s="106"/>
      <c r="D27" s="61">
        <v>0.6</v>
      </c>
      <c r="E27" s="62">
        <f t="shared" si="0"/>
        <v>0.4</v>
      </c>
      <c r="F27" s="71" t="str">
        <f t="shared" si="1"/>
        <v/>
      </c>
      <c r="G27" s="57" t="str">
        <f t="shared" si="1"/>
        <v/>
      </c>
      <c r="H27" s="57" t="str">
        <f t="shared" si="1"/>
        <v/>
      </c>
      <c r="I27" s="58" t="str">
        <f t="shared" si="2"/>
        <v/>
      </c>
      <c r="J27" s="59" t="str">
        <f t="shared" si="2"/>
        <v/>
      </c>
      <c r="K27" s="60" t="str">
        <f t="shared" si="2"/>
        <v/>
      </c>
      <c r="L27" s="60" t="str">
        <f t="shared" si="3"/>
        <v/>
      </c>
      <c r="M27" s="72" t="str">
        <f t="shared" si="4"/>
        <v/>
      </c>
    </row>
    <row r="28" spans="2:14" s="2" customFormat="1" ht="15" customHeight="1" x14ac:dyDescent="0.3">
      <c r="B28" s="105" t="s">
        <v>38</v>
      </c>
      <c r="C28" s="106"/>
      <c r="D28" s="61">
        <v>0.65</v>
      </c>
      <c r="E28" s="62">
        <f t="shared" si="0"/>
        <v>0.35</v>
      </c>
      <c r="F28" s="71" t="str">
        <f t="shared" si="1"/>
        <v/>
      </c>
      <c r="G28" s="57" t="str">
        <f t="shared" si="1"/>
        <v/>
      </c>
      <c r="H28" s="57" t="str">
        <f t="shared" si="1"/>
        <v/>
      </c>
      <c r="I28" s="58" t="str">
        <f t="shared" si="2"/>
        <v/>
      </c>
      <c r="J28" s="59" t="str">
        <f t="shared" si="2"/>
        <v/>
      </c>
      <c r="K28" s="60" t="str">
        <f t="shared" si="2"/>
        <v/>
      </c>
      <c r="L28" s="60" t="str">
        <f t="shared" si="3"/>
        <v/>
      </c>
      <c r="M28" s="72" t="str">
        <f t="shared" si="4"/>
        <v/>
      </c>
    </row>
    <row r="29" spans="2:14" s="2" customFormat="1" ht="15" customHeight="1" x14ac:dyDescent="0.3">
      <c r="B29" s="105" t="s">
        <v>39</v>
      </c>
      <c r="C29" s="106"/>
      <c r="D29" s="61">
        <v>0.7</v>
      </c>
      <c r="E29" s="62">
        <f t="shared" si="0"/>
        <v>0.30000000000000004</v>
      </c>
      <c r="F29" s="71" t="str">
        <f t="shared" si="1"/>
        <v/>
      </c>
      <c r="G29" s="57" t="str">
        <f t="shared" si="1"/>
        <v/>
      </c>
      <c r="H29" s="57" t="str">
        <f t="shared" si="1"/>
        <v/>
      </c>
      <c r="I29" s="58" t="str">
        <f t="shared" si="2"/>
        <v/>
      </c>
      <c r="J29" s="59" t="str">
        <f t="shared" si="2"/>
        <v/>
      </c>
      <c r="K29" s="60" t="str">
        <f t="shared" si="2"/>
        <v/>
      </c>
      <c r="L29" s="60" t="str">
        <f t="shared" si="3"/>
        <v/>
      </c>
      <c r="M29" s="72" t="str">
        <f t="shared" si="4"/>
        <v/>
      </c>
    </row>
    <row r="30" spans="2:14" s="2" customFormat="1" ht="15" customHeight="1" x14ac:dyDescent="0.3">
      <c r="B30" s="105" t="s">
        <v>40</v>
      </c>
      <c r="C30" s="106"/>
      <c r="D30" s="61">
        <v>0.75</v>
      </c>
      <c r="E30" s="62">
        <f t="shared" si="0"/>
        <v>0.25</v>
      </c>
      <c r="F30" s="71" t="str">
        <f t="shared" si="1"/>
        <v/>
      </c>
      <c r="G30" s="57" t="str">
        <f t="shared" si="1"/>
        <v/>
      </c>
      <c r="H30" s="57" t="str">
        <f t="shared" si="1"/>
        <v/>
      </c>
      <c r="I30" s="58" t="str">
        <f t="shared" si="2"/>
        <v/>
      </c>
      <c r="J30" s="59" t="str">
        <f t="shared" si="2"/>
        <v/>
      </c>
      <c r="K30" s="60" t="str">
        <f t="shared" si="2"/>
        <v/>
      </c>
      <c r="L30" s="60" t="str">
        <f t="shared" si="3"/>
        <v/>
      </c>
      <c r="M30" s="72" t="str">
        <f t="shared" si="4"/>
        <v/>
      </c>
    </row>
    <row r="31" spans="2:14" s="2" customFormat="1" ht="15" customHeight="1" x14ac:dyDescent="0.3">
      <c r="B31" s="105" t="s">
        <v>41</v>
      </c>
      <c r="C31" s="106"/>
      <c r="D31" s="61">
        <v>0.8</v>
      </c>
      <c r="E31" s="62">
        <f t="shared" si="0"/>
        <v>0.19999999999999996</v>
      </c>
      <c r="F31" s="71" t="str">
        <f t="shared" si="1"/>
        <v/>
      </c>
      <c r="G31" s="57" t="str">
        <f t="shared" si="1"/>
        <v/>
      </c>
      <c r="H31" s="57" t="str">
        <f t="shared" si="1"/>
        <v/>
      </c>
      <c r="I31" s="58" t="str">
        <f t="shared" si="2"/>
        <v/>
      </c>
      <c r="J31" s="59" t="str">
        <f t="shared" si="2"/>
        <v/>
      </c>
      <c r="K31" s="60" t="str">
        <f t="shared" si="2"/>
        <v/>
      </c>
      <c r="L31" s="60" t="str">
        <f t="shared" si="3"/>
        <v/>
      </c>
      <c r="M31" s="72" t="str">
        <f t="shared" si="4"/>
        <v/>
      </c>
    </row>
    <row r="32" spans="2:14" s="2" customFormat="1" ht="15" customHeight="1" x14ac:dyDescent="0.3">
      <c r="B32" s="105" t="s">
        <v>42</v>
      </c>
      <c r="C32" s="106"/>
      <c r="D32" s="61">
        <v>0.85</v>
      </c>
      <c r="E32" s="62">
        <f t="shared" si="0"/>
        <v>0.15000000000000002</v>
      </c>
      <c r="F32" s="71" t="str">
        <f t="shared" si="1"/>
        <v/>
      </c>
      <c r="G32" s="57" t="str">
        <f t="shared" si="1"/>
        <v/>
      </c>
      <c r="H32" s="57" t="str">
        <f t="shared" si="1"/>
        <v/>
      </c>
      <c r="I32" s="58" t="str">
        <f t="shared" si="2"/>
        <v/>
      </c>
      <c r="J32" s="59" t="str">
        <f t="shared" si="2"/>
        <v/>
      </c>
      <c r="K32" s="60" t="str">
        <f t="shared" si="2"/>
        <v/>
      </c>
      <c r="L32" s="60" t="str">
        <f t="shared" si="3"/>
        <v/>
      </c>
      <c r="M32" s="72" t="str">
        <f t="shared" si="4"/>
        <v/>
      </c>
    </row>
    <row r="33" spans="2:13" s="2" customFormat="1" ht="15" customHeight="1" x14ac:dyDescent="0.3">
      <c r="B33" s="105" t="s">
        <v>43</v>
      </c>
      <c r="C33" s="106"/>
      <c r="D33" s="61">
        <v>0.9</v>
      </c>
      <c r="E33" s="62">
        <f t="shared" si="0"/>
        <v>9.9999999999999978E-2</v>
      </c>
      <c r="F33" s="71" t="str">
        <f t="shared" si="1"/>
        <v/>
      </c>
      <c r="G33" s="57" t="str">
        <f t="shared" si="1"/>
        <v/>
      </c>
      <c r="H33" s="57" t="str">
        <f t="shared" si="1"/>
        <v/>
      </c>
      <c r="I33" s="58" t="str">
        <f t="shared" si="2"/>
        <v/>
      </c>
      <c r="J33" s="59" t="str">
        <f t="shared" si="2"/>
        <v/>
      </c>
      <c r="K33" s="60" t="str">
        <f t="shared" si="2"/>
        <v/>
      </c>
      <c r="L33" s="60" t="str">
        <f t="shared" si="3"/>
        <v/>
      </c>
      <c r="M33" s="72" t="str">
        <f t="shared" si="4"/>
        <v/>
      </c>
    </row>
    <row r="34" spans="2:13" s="2" customFormat="1" ht="15" customHeight="1" x14ac:dyDescent="0.3">
      <c r="B34" s="105" t="s">
        <v>44</v>
      </c>
      <c r="C34" s="106"/>
      <c r="D34" s="61">
        <v>0.95</v>
      </c>
      <c r="E34" s="62">
        <f t="shared" si="0"/>
        <v>5.0000000000000044E-2</v>
      </c>
      <c r="F34" s="71" t="str">
        <f t="shared" si="1"/>
        <v/>
      </c>
      <c r="G34" s="57" t="str">
        <f t="shared" si="1"/>
        <v/>
      </c>
      <c r="H34" s="57" t="str">
        <f t="shared" si="1"/>
        <v/>
      </c>
      <c r="I34" s="58" t="str">
        <f t="shared" si="2"/>
        <v/>
      </c>
      <c r="J34" s="59" t="str">
        <f t="shared" si="2"/>
        <v/>
      </c>
      <c r="K34" s="60" t="str">
        <f t="shared" si="2"/>
        <v/>
      </c>
      <c r="L34" s="60" t="str">
        <f t="shared" si="3"/>
        <v/>
      </c>
      <c r="M34" s="72" t="str">
        <f t="shared" si="4"/>
        <v/>
      </c>
    </row>
    <row r="35" spans="2:13" s="2" customFormat="1" ht="15" customHeight="1" thickBot="1" x14ac:dyDescent="0.35">
      <c r="B35" s="100" t="s">
        <v>45</v>
      </c>
      <c r="C35" s="101"/>
      <c r="D35" s="63">
        <v>1</v>
      </c>
      <c r="E35" s="64">
        <f t="shared" si="0"/>
        <v>0</v>
      </c>
      <c r="F35" s="73" t="str">
        <f t="shared" si="1"/>
        <v/>
      </c>
      <c r="G35" s="74" t="str">
        <f t="shared" si="1"/>
        <v/>
      </c>
      <c r="H35" s="74" t="str">
        <f t="shared" si="1"/>
        <v/>
      </c>
      <c r="I35" s="75" t="str">
        <f t="shared" si="2"/>
        <v/>
      </c>
      <c r="J35" s="76" t="str">
        <f t="shared" si="2"/>
        <v/>
      </c>
      <c r="K35" s="77" t="str">
        <f t="shared" si="2"/>
        <v/>
      </c>
      <c r="L35" s="77" t="str">
        <f t="shared" si="3"/>
        <v/>
      </c>
      <c r="M35" s="78" t="str">
        <f t="shared" si="4"/>
        <v/>
      </c>
    </row>
    <row r="36" spans="2:13" s="2" customFormat="1" ht="14.5" thickBot="1" x14ac:dyDescent="0.35">
      <c r="C36" s="3"/>
      <c r="D36" s="3"/>
      <c r="E36" s="3"/>
      <c r="F36" s="3"/>
      <c r="G36" s="3"/>
      <c r="H36" s="3"/>
      <c r="I36" s="3"/>
      <c r="J36" s="3"/>
      <c r="K36" s="3"/>
      <c r="L36" s="3"/>
      <c r="M36" s="3"/>
    </row>
    <row r="37" spans="2:13" s="2" customFormat="1" x14ac:dyDescent="0.3">
      <c r="B37" s="102" t="s">
        <v>80</v>
      </c>
      <c r="C37" s="103"/>
      <c r="D37" s="103"/>
      <c r="E37" s="103"/>
      <c r="F37" s="103"/>
      <c r="G37" s="103"/>
      <c r="H37" s="103"/>
      <c r="I37" s="103"/>
      <c r="J37" s="103"/>
      <c r="K37" s="103"/>
      <c r="L37" s="103"/>
      <c r="M37" s="104"/>
    </row>
    <row r="38" spans="2:13" s="2" customFormat="1" ht="30" customHeight="1" x14ac:dyDescent="0.3">
      <c r="B38" s="110" t="s">
        <v>96</v>
      </c>
      <c r="C38" s="111"/>
      <c r="D38" s="111"/>
      <c r="E38" s="111"/>
      <c r="F38" s="111"/>
      <c r="G38" s="111"/>
      <c r="H38" s="111"/>
      <c r="I38" s="111"/>
      <c r="J38" s="111"/>
      <c r="K38" s="112"/>
      <c r="L38" s="113" t="str">
        <f>IF(COUNTIF(M15:M35,"Yes")&gt;0,"Yes",IF(COUNTIF(M15:M35,"No")&gt;0,"No",""))</f>
        <v/>
      </c>
      <c r="M38" s="114"/>
    </row>
    <row r="39" spans="2:13" s="2" customFormat="1" ht="15" customHeight="1" thickBot="1" x14ac:dyDescent="0.35">
      <c r="B39" s="115" t="s">
        <v>102</v>
      </c>
      <c r="C39" s="116"/>
      <c r="D39" s="116"/>
      <c r="E39" s="116"/>
      <c r="F39" s="116"/>
      <c r="G39" s="116"/>
      <c r="H39" s="116"/>
      <c r="I39" s="116"/>
      <c r="J39" s="116"/>
      <c r="K39" s="116"/>
      <c r="L39" s="117"/>
      <c r="M39" s="118"/>
    </row>
    <row r="40" spans="2:13" s="2" customFormat="1" x14ac:dyDescent="0.3">
      <c r="C40" s="3"/>
      <c r="D40" s="3"/>
      <c r="E40" s="3"/>
      <c r="F40" s="3"/>
      <c r="G40" s="3"/>
      <c r="H40" s="3"/>
      <c r="I40" s="3"/>
      <c r="J40" s="3"/>
      <c r="K40" s="3"/>
      <c r="L40" s="3"/>
      <c r="M40" s="3"/>
    </row>
    <row r="41" spans="2:13" s="2" customFormat="1" x14ac:dyDescent="0.3">
      <c r="C41" s="3"/>
      <c r="D41" s="3"/>
      <c r="E41" s="3"/>
      <c r="F41" s="3"/>
      <c r="G41" s="3"/>
      <c r="H41" s="3"/>
      <c r="I41" s="3"/>
      <c r="J41" s="3"/>
      <c r="K41" s="3"/>
      <c r="L41" s="3"/>
      <c r="M41" s="3"/>
    </row>
    <row r="42" spans="2:13" s="2" customFormat="1" x14ac:dyDescent="0.3">
      <c r="C42" s="3"/>
      <c r="D42" s="3"/>
      <c r="E42" s="3"/>
      <c r="F42" s="3"/>
      <c r="G42" s="3"/>
      <c r="H42" s="3"/>
      <c r="I42" s="3"/>
      <c r="J42" s="3"/>
      <c r="K42" s="3"/>
      <c r="L42" s="82"/>
      <c r="M42" s="3"/>
    </row>
    <row r="43" spans="2:13" s="2" customFormat="1" x14ac:dyDescent="0.3">
      <c r="C43" s="3"/>
      <c r="D43" s="3"/>
      <c r="E43" s="3"/>
      <c r="F43" s="3"/>
      <c r="G43" s="3"/>
      <c r="H43" s="3"/>
      <c r="I43" s="3"/>
      <c r="J43" s="3"/>
      <c r="K43" s="3"/>
      <c r="L43" s="3"/>
      <c r="M43" s="3"/>
    </row>
    <row r="44" spans="2:13" s="2" customFormat="1" x14ac:dyDescent="0.3">
      <c r="C44" s="3"/>
      <c r="D44" s="3"/>
      <c r="E44" s="3"/>
      <c r="F44" s="3"/>
      <c r="G44" s="3"/>
      <c r="H44" s="3"/>
      <c r="I44" s="3"/>
      <c r="J44" s="3"/>
      <c r="K44" s="3"/>
      <c r="L44" s="3"/>
      <c r="M44" s="3"/>
    </row>
    <row r="45" spans="2:13" s="2" customFormat="1" x14ac:dyDescent="0.3">
      <c r="C45" s="3"/>
      <c r="D45" s="3"/>
      <c r="E45" s="3"/>
      <c r="F45" s="3"/>
      <c r="G45" s="3"/>
      <c r="H45" s="3"/>
      <c r="I45" s="3"/>
      <c r="J45" s="3"/>
      <c r="K45" s="3"/>
      <c r="L45" s="3"/>
      <c r="M45" s="3"/>
    </row>
    <row r="46" spans="2:13" s="2" customFormat="1" x14ac:dyDescent="0.3">
      <c r="C46" s="3"/>
      <c r="D46" s="3"/>
      <c r="E46" s="3"/>
      <c r="F46" s="3"/>
      <c r="G46" s="3"/>
      <c r="H46" s="3"/>
      <c r="I46" s="3"/>
      <c r="J46" s="3"/>
      <c r="K46" s="3"/>
      <c r="L46" s="3"/>
      <c r="M46" s="3"/>
    </row>
    <row r="47" spans="2:13" s="2" customFormat="1" x14ac:dyDescent="0.3">
      <c r="C47" s="3"/>
      <c r="D47" s="3"/>
      <c r="E47" s="3"/>
      <c r="F47" s="3"/>
      <c r="G47" s="3"/>
      <c r="H47" s="3"/>
      <c r="I47" s="3"/>
      <c r="J47" s="3"/>
      <c r="K47" s="3"/>
      <c r="L47" s="3"/>
      <c r="M47" s="3"/>
    </row>
    <row r="48" spans="2:13" s="2" customFormat="1" x14ac:dyDescent="0.3">
      <c r="C48" s="3"/>
      <c r="D48" s="3"/>
      <c r="E48" s="3"/>
      <c r="F48" s="3"/>
      <c r="G48" s="3"/>
      <c r="H48" s="3"/>
      <c r="I48" s="3"/>
      <c r="J48" s="3"/>
      <c r="K48" s="3"/>
      <c r="L48" s="3"/>
      <c r="M48" s="3"/>
    </row>
    <row r="49" spans="3:13" s="2" customFormat="1" x14ac:dyDescent="0.3">
      <c r="C49" s="3"/>
      <c r="D49" s="3"/>
      <c r="E49" s="3"/>
      <c r="F49" s="3"/>
      <c r="G49" s="3"/>
      <c r="H49" s="3"/>
      <c r="I49" s="3"/>
      <c r="J49" s="3"/>
      <c r="K49" s="3"/>
      <c r="L49" s="3"/>
      <c r="M49" s="3"/>
    </row>
    <row r="50" spans="3:13" s="2" customFormat="1" x14ac:dyDescent="0.3">
      <c r="C50" s="3"/>
      <c r="D50" s="3"/>
      <c r="E50" s="3"/>
      <c r="F50" s="3"/>
      <c r="G50" s="3"/>
      <c r="H50" s="3"/>
      <c r="I50" s="3"/>
      <c r="J50" s="3"/>
      <c r="K50" s="3"/>
      <c r="L50" s="3"/>
      <c r="M50" s="3"/>
    </row>
    <row r="51" spans="3:13" s="2" customFormat="1" x14ac:dyDescent="0.3">
      <c r="C51" s="3"/>
      <c r="D51" s="3"/>
      <c r="E51" s="3"/>
      <c r="F51" s="3"/>
      <c r="G51" s="3"/>
      <c r="H51" s="3"/>
      <c r="I51" s="3"/>
      <c r="J51" s="3"/>
      <c r="K51" s="3"/>
      <c r="L51" s="3"/>
      <c r="M51" s="3"/>
    </row>
    <row r="52" spans="3:13" s="2" customFormat="1" x14ac:dyDescent="0.3">
      <c r="C52" s="3"/>
      <c r="D52" s="3"/>
      <c r="E52" s="3"/>
      <c r="F52" s="3"/>
      <c r="G52" s="3"/>
      <c r="H52" s="3"/>
      <c r="I52" s="3"/>
      <c r="J52" s="3"/>
      <c r="K52" s="3"/>
      <c r="L52" s="3"/>
      <c r="M52" s="3"/>
    </row>
    <row r="53" spans="3:13" s="2" customFormat="1" x14ac:dyDescent="0.3">
      <c r="C53" s="3"/>
      <c r="D53" s="3"/>
      <c r="E53" s="3"/>
      <c r="F53" s="3"/>
      <c r="G53" s="3"/>
      <c r="H53" s="3"/>
      <c r="I53" s="3"/>
      <c r="J53" s="3"/>
      <c r="K53" s="3"/>
      <c r="L53" s="3"/>
      <c r="M53" s="3"/>
    </row>
    <row r="54" spans="3:13" s="2" customFormat="1" x14ac:dyDescent="0.3">
      <c r="C54" s="3"/>
      <c r="D54" s="3"/>
      <c r="E54" s="3"/>
      <c r="F54" s="3"/>
      <c r="G54" s="3"/>
      <c r="H54" s="3"/>
      <c r="I54" s="3"/>
      <c r="J54" s="3"/>
      <c r="K54" s="3"/>
      <c r="L54" s="3"/>
      <c r="M54" s="3"/>
    </row>
    <row r="55" spans="3:13" s="2" customFormat="1" x14ac:dyDescent="0.3">
      <c r="C55" s="3"/>
      <c r="D55" s="3"/>
      <c r="E55" s="3"/>
      <c r="F55" s="3"/>
      <c r="G55" s="3"/>
      <c r="H55" s="3"/>
      <c r="I55" s="3"/>
      <c r="J55" s="3"/>
      <c r="K55" s="3"/>
      <c r="L55" s="3"/>
      <c r="M55" s="3"/>
    </row>
    <row r="56" spans="3:13" s="2" customFormat="1" x14ac:dyDescent="0.3">
      <c r="C56" s="3"/>
      <c r="D56" s="3"/>
      <c r="E56" s="3"/>
      <c r="F56" s="3"/>
      <c r="G56" s="3"/>
      <c r="H56" s="3"/>
      <c r="I56" s="3"/>
      <c r="J56" s="3"/>
      <c r="K56" s="3"/>
      <c r="L56" s="3"/>
      <c r="M56" s="3"/>
    </row>
    <row r="57" spans="3:13" s="2" customFormat="1" x14ac:dyDescent="0.3">
      <c r="C57" s="3"/>
      <c r="D57" s="3"/>
      <c r="E57" s="3"/>
      <c r="F57" s="3"/>
      <c r="G57" s="3"/>
      <c r="H57" s="3"/>
      <c r="I57" s="3"/>
      <c r="J57" s="3"/>
      <c r="K57" s="3"/>
      <c r="L57" s="3"/>
      <c r="M57" s="3"/>
    </row>
    <row r="58" spans="3:13" s="2" customFormat="1" x14ac:dyDescent="0.3">
      <c r="C58" s="3"/>
      <c r="D58" s="3"/>
      <c r="E58" s="3"/>
      <c r="F58" s="3"/>
      <c r="G58" s="3"/>
      <c r="H58" s="3"/>
      <c r="I58" s="3"/>
      <c r="J58" s="3"/>
      <c r="K58" s="3"/>
      <c r="L58" s="3"/>
      <c r="M58" s="3"/>
    </row>
    <row r="59" spans="3:13" s="2" customFormat="1" x14ac:dyDescent="0.3">
      <c r="C59" s="3"/>
      <c r="D59" s="3"/>
      <c r="E59" s="3"/>
      <c r="F59" s="3"/>
      <c r="G59" s="3"/>
      <c r="H59" s="3"/>
      <c r="I59" s="3"/>
      <c r="J59" s="3"/>
      <c r="K59" s="3"/>
      <c r="L59" s="3"/>
      <c r="M59" s="3"/>
    </row>
    <row r="60" spans="3:13" s="2" customFormat="1" x14ac:dyDescent="0.3">
      <c r="C60" s="3"/>
      <c r="D60" s="3"/>
      <c r="E60" s="3"/>
      <c r="F60" s="3"/>
      <c r="G60" s="3"/>
      <c r="H60" s="3"/>
      <c r="I60" s="3"/>
      <c r="J60" s="3"/>
      <c r="K60" s="3"/>
      <c r="L60" s="3"/>
      <c r="M60" s="3"/>
    </row>
    <row r="61" spans="3:13" s="2" customFormat="1" x14ac:dyDescent="0.3">
      <c r="C61" s="3"/>
      <c r="D61" s="3"/>
      <c r="E61" s="3"/>
      <c r="F61" s="3"/>
      <c r="G61" s="3"/>
      <c r="H61" s="3"/>
      <c r="I61" s="3"/>
      <c r="J61" s="3"/>
      <c r="K61" s="3"/>
      <c r="L61" s="3"/>
      <c r="M61" s="3"/>
    </row>
    <row r="62" spans="3:13" s="2" customFormat="1" x14ac:dyDescent="0.3">
      <c r="C62" s="3"/>
      <c r="D62" s="3"/>
      <c r="E62" s="3"/>
      <c r="F62" s="3"/>
      <c r="G62" s="3"/>
      <c r="H62" s="3"/>
      <c r="I62" s="3"/>
      <c r="J62" s="3"/>
      <c r="K62" s="3"/>
      <c r="L62" s="3"/>
      <c r="M62" s="3"/>
    </row>
    <row r="63" spans="3:13" s="2" customFormat="1" x14ac:dyDescent="0.3">
      <c r="C63" s="3"/>
      <c r="D63" s="3"/>
      <c r="E63" s="3"/>
      <c r="F63" s="3"/>
      <c r="G63" s="3"/>
      <c r="H63" s="3"/>
      <c r="I63" s="3"/>
      <c r="J63" s="3"/>
      <c r="K63" s="3"/>
      <c r="L63" s="3"/>
      <c r="M63" s="3"/>
    </row>
    <row r="64" spans="3:13" s="2" customFormat="1" x14ac:dyDescent="0.3">
      <c r="C64" s="3"/>
      <c r="D64" s="3"/>
      <c r="E64" s="3"/>
      <c r="F64" s="3"/>
      <c r="G64" s="3"/>
      <c r="H64" s="3"/>
      <c r="I64" s="3"/>
      <c r="J64" s="3"/>
      <c r="K64" s="3"/>
      <c r="L64" s="3"/>
      <c r="M64" s="3"/>
    </row>
    <row r="65" spans="3:13" s="2" customFormat="1" x14ac:dyDescent="0.3">
      <c r="C65" s="3"/>
      <c r="D65" s="3"/>
      <c r="E65" s="3"/>
      <c r="F65" s="3"/>
      <c r="G65" s="3"/>
      <c r="H65" s="3"/>
      <c r="I65" s="3"/>
      <c r="J65" s="3"/>
      <c r="K65" s="3"/>
      <c r="L65" s="3"/>
      <c r="M65" s="3"/>
    </row>
    <row r="66" spans="3:13" s="2" customFormat="1" x14ac:dyDescent="0.3">
      <c r="C66" s="3"/>
      <c r="D66" s="3"/>
      <c r="E66" s="3"/>
      <c r="F66" s="3"/>
      <c r="G66" s="3"/>
      <c r="H66" s="3"/>
      <c r="I66" s="3"/>
      <c r="J66" s="3"/>
      <c r="K66" s="3"/>
      <c r="L66" s="3"/>
      <c r="M66" s="3"/>
    </row>
    <row r="67" spans="3:13" s="2" customFormat="1" x14ac:dyDescent="0.3">
      <c r="C67" s="3"/>
      <c r="D67" s="3"/>
      <c r="E67" s="3"/>
      <c r="F67" s="3"/>
      <c r="G67" s="3"/>
      <c r="H67" s="3"/>
      <c r="I67" s="3"/>
      <c r="J67" s="3"/>
      <c r="K67" s="3"/>
      <c r="L67" s="3"/>
      <c r="M67" s="3"/>
    </row>
    <row r="68" spans="3:13" s="2" customFormat="1" x14ac:dyDescent="0.3">
      <c r="C68" s="3"/>
      <c r="D68" s="3"/>
      <c r="E68" s="3"/>
      <c r="F68" s="3"/>
      <c r="G68" s="3"/>
      <c r="H68" s="3"/>
      <c r="I68" s="3"/>
      <c r="J68" s="3"/>
      <c r="K68" s="3"/>
      <c r="L68" s="3"/>
      <c r="M68" s="3"/>
    </row>
    <row r="69" spans="3:13" s="2" customFormat="1" x14ac:dyDescent="0.3">
      <c r="C69" s="3"/>
      <c r="D69" s="3"/>
      <c r="E69" s="3"/>
      <c r="F69" s="3"/>
      <c r="G69" s="3"/>
      <c r="H69" s="3"/>
      <c r="I69" s="3"/>
      <c r="J69" s="3"/>
      <c r="K69" s="3"/>
      <c r="L69" s="3"/>
      <c r="M69" s="3"/>
    </row>
    <row r="70" spans="3:13" s="2" customFormat="1" x14ac:dyDescent="0.3">
      <c r="C70" s="3"/>
      <c r="D70" s="3"/>
      <c r="E70" s="3"/>
      <c r="F70" s="3"/>
      <c r="G70" s="3"/>
      <c r="H70" s="3"/>
      <c r="I70" s="3"/>
      <c r="J70" s="3"/>
      <c r="K70" s="3"/>
      <c r="L70" s="3"/>
      <c r="M70" s="3"/>
    </row>
    <row r="71" spans="3:13" s="2" customFormat="1" x14ac:dyDescent="0.3">
      <c r="C71" s="3"/>
      <c r="D71" s="3"/>
      <c r="E71" s="3"/>
      <c r="F71" s="3"/>
      <c r="G71" s="3"/>
      <c r="H71" s="3"/>
      <c r="I71" s="3"/>
      <c r="J71" s="3"/>
      <c r="K71" s="3"/>
      <c r="L71" s="3"/>
      <c r="M71" s="3"/>
    </row>
    <row r="72" spans="3:13" s="2" customFormat="1" x14ac:dyDescent="0.3">
      <c r="C72" s="3"/>
      <c r="D72" s="3"/>
      <c r="E72" s="3"/>
      <c r="F72" s="3"/>
      <c r="G72" s="3"/>
      <c r="H72" s="3"/>
      <c r="I72" s="3"/>
      <c r="J72" s="3"/>
      <c r="K72" s="3"/>
      <c r="L72" s="3"/>
      <c r="M72" s="3"/>
    </row>
    <row r="73" spans="3:13" s="2" customFormat="1" x14ac:dyDescent="0.3">
      <c r="C73" s="3"/>
      <c r="D73" s="3"/>
      <c r="E73" s="3"/>
      <c r="F73" s="3"/>
      <c r="G73" s="3"/>
      <c r="H73" s="3"/>
      <c r="I73" s="3"/>
      <c r="J73" s="3"/>
      <c r="K73" s="3"/>
      <c r="L73" s="3"/>
      <c r="M73" s="3"/>
    </row>
    <row r="74" spans="3:13" s="2" customFormat="1" x14ac:dyDescent="0.3">
      <c r="C74" s="3"/>
      <c r="D74" s="3"/>
      <c r="E74" s="3"/>
      <c r="F74" s="3"/>
      <c r="G74" s="3"/>
      <c r="H74" s="3"/>
      <c r="I74" s="3"/>
      <c r="J74" s="3"/>
      <c r="K74" s="3"/>
      <c r="L74" s="3"/>
      <c r="M74" s="3"/>
    </row>
    <row r="75" spans="3:13" s="2" customFormat="1" x14ac:dyDescent="0.3">
      <c r="C75" s="3"/>
      <c r="D75" s="3"/>
      <c r="E75" s="3"/>
      <c r="F75" s="3"/>
      <c r="G75" s="3"/>
      <c r="H75" s="3"/>
      <c r="I75" s="3"/>
      <c r="J75" s="3"/>
      <c r="K75" s="3"/>
      <c r="L75" s="3"/>
      <c r="M75" s="3"/>
    </row>
    <row r="76" spans="3:13" s="2" customFormat="1" x14ac:dyDescent="0.3">
      <c r="C76" s="3"/>
      <c r="D76" s="3"/>
      <c r="E76" s="3"/>
      <c r="F76" s="3"/>
      <c r="G76" s="3"/>
      <c r="H76" s="3"/>
      <c r="I76" s="3"/>
      <c r="J76" s="3"/>
      <c r="K76" s="3"/>
      <c r="L76" s="3"/>
      <c r="M76" s="3"/>
    </row>
    <row r="77" spans="3:13" s="2" customFormat="1" x14ac:dyDescent="0.3">
      <c r="C77" s="3"/>
      <c r="D77" s="3"/>
      <c r="E77" s="3"/>
      <c r="F77" s="3"/>
      <c r="G77" s="3"/>
      <c r="H77" s="3"/>
      <c r="I77" s="3"/>
      <c r="J77" s="3"/>
      <c r="K77" s="3"/>
      <c r="L77" s="3"/>
      <c r="M77" s="3"/>
    </row>
    <row r="78" spans="3:13" s="2" customFormat="1" x14ac:dyDescent="0.3">
      <c r="C78" s="3"/>
      <c r="D78" s="3"/>
      <c r="E78" s="3"/>
      <c r="F78" s="3"/>
      <c r="G78" s="3"/>
      <c r="H78" s="3"/>
      <c r="I78" s="3"/>
      <c r="J78" s="3"/>
      <c r="K78" s="3"/>
      <c r="L78" s="3"/>
      <c r="M78" s="3"/>
    </row>
    <row r="79" spans="3:13" s="2" customFormat="1" x14ac:dyDescent="0.3">
      <c r="C79" s="3"/>
      <c r="D79" s="3"/>
      <c r="E79" s="3"/>
      <c r="F79" s="3"/>
      <c r="G79" s="3"/>
      <c r="H79" s="3"/>
      <c r="I79" s="3"/>
      <c r="J79" s="3"/>
      <c r="K79" s="3"/>
      <c r="L79" s="3"/>
      <c r="M79" s="3"/>
    </row>
    <row r="80" spans="3:13" s="2" customFormat="1" x14ac:dyDescent="0.3">
      <c r="C80" s="3"/>
      <c r="D80" s="3"/>
      <c r="E80" s="3"/>
      <c r="F80" s="3"/>
      <c r="G80" s="3"/>
      <c r="H80" s="3"/>
      <c r="I80" s="3"/>
      <c r="J80" s="3"/>
      <c r="K80" s="3"/>
      <c r="L80" s="3"/>
      <c r="M80" s="3"/>
    </row>
    <row r="81" spans="3:13" s="2" customFormat="1" x14ac:dyDescent="0.3">
      <c r="C81" s="3"/>
      <c r="D81" s="3"/>
      <c r="E81" s="3"/>
      <c r="F81" s="3"/>
      <c r="G81" s="3"/>
      <c r="H81" s="3"/>
      <c r="I81" s="3"/>
      <c r="J81" s="3"/>
      <c r="K81" s="3"/>
      <c r="L81" s="3"/>
      <c r="M81" s="3"/>
    </row>
    <row r="82" spans="3:13" s="2" customFormat="1" x14ac:dyDescent="0.3">
      <c r="C82" s="3"/>
      <c r="D82" s="3"/>
      <c r="E82" s="3"/>
      <c r="F82" s="3"/>
      <c r="G82" s="3"/>
      <c r="H82" s="3"/>
      <c r="I82" s="3"/>
      <c r="J82" s="3"/>
      <c r="K82" s="3"/>
      <c r="L82" s="3"/>
      <c r="M82" s="3"/>
    </row>
    <row r="83" spans="3:13" s="2" customFormat="1" x14ac:dyDescent="0.3">
      <c r="C83" s="3"/>
      <c r="D83" s="3"/>
      <c r="E83" s="3"/>
      <c r="F83" s="3"/>
      <c r="G83" s="3"/>
      <c r="H83" s="3"/>
      <c r="I83" s="3"/>
      <c r="J83" s="3"/>
      <c r="K83" s="3"/>
      <c r="L83" s="3"/>
      <c r="M83" s="3"/>
    </row>
    <row r="84" spans="3:13" s="2" customFormat="1" x14ac:dyDescent="0.3">
      <c r="C84" s="3"/>
      <c r="D84" s="3"/>
      <c r="E84" s="3"/>
      <c r="F84" s="3"/>
      <c r="G84" s="3"/>
      <c r="H84" s="3"/>
      <c r="I84" s="3"/>
      <c r="J84" s="3"/>
      <c r="K84" s="3"/>
      <c r="L84" s="3"/>
      <c r="M84" s="3"/>
    </row>
    <row r="85" spans="3:13" s="2" customFormat="1" x14ac:dyDescent="0.3">
      <c r="C85" s="3"/>
      <c r="D85" s="3"/>
      <c r="E85" s="3"/>
      <c r="F85" s="3"/>
      <c r="G85" s="3"/>
      <c r="H85" s="3"/>
      <c r="I85" s="3"/>
      <c r="J85" s="3"/>
      <c r="K85" s="3"/>
      <c r="L85" s="3"/>
      <c r="M85" s="3"/>
    </row>
    <row r="86" spans="3:13" s="2" customFormat="1" x14ac:dyDescent="0.3">
      <c r="C86" s="3"/>
      <c r="D86" s="3"/>
      <c r="E86" s="3"/>
      <c r="F86" s="3"/>
      <c r="G86" s="3"/>
      <c r="H86" s="3"/>
      <c r="I86" s="3"/>
      <c r="J86" s="3"/>
      <c r="K86" s="3"/>
      <c r="L86" s="3"/>
      <c r="M86" s="3"/>
    </row>
    <row r="87" spans="3:13" s="2" customFormat="1" x14ac:dyDescent="0.3">
      <c r="C87" s="3"/>
      <c r="D87" s="3"/>
      <c r="E87" s="3"/>
      <c r="F87" s="3"/>
      <c r="G87" s="3"/>
      <c r="H87" s="3"/>
      <c r="I87" s="3"/>
      <c r="J87" s="3"/>
      <c r="K87" s="3"/>
      <c r="L87" s="3"/>
      <c r="M87" s="3"/>
    </row>
    <row r="88" spans="3:13" s="2" customFormat="1" x14ac:dyDescent="0.3">
      <c r="C88" s="3"/>
      <c r="D88" s="3"/>
      <c r="E88" s="3"/>
      <c r="F88" s="3"/>
      <c r="G88" s="3"/>
      <c r="H88" s="3"/>
      <c r="I88" s="3"/>
      <c r="J88" s="3"/>
      <c r="K88" s="3"/>
      <c r="L88" s="3"/>
      <c r="M88" s="3"/>
    </row>
    <row r="89" spans="3:13" s="2" customFormat="1" x14ac:dyDescent="0.3">
      <c r="C89" s="3"/>
      <c r="D89" s="3"/>
      <c r="E89" s="3"/>
      <c r="F89" s="3"/>
      <c r="G89" s="3"/>
      <c r="H89" s="3"/>
      <c r="I89" s="3"/>
      <c r="J89" s="3"/>
      <c r="K89" s="3"/>
      <c r="L89" s="3"/>
      <c r="M89" s="3"/>
    </row>
    <row r="90" spans="3:13" s="2" customFormat="1" x14ac:dyDescent="0.3">
      <c r="C90" s="3"/>
      <c r="D90" s="3"/>
      <c r="E90" s="3"/>
      <c r="F90" s="3"/>
      <c r="G90" s="3"/>
      <c r="H90" s="3"/>
      <c r="I90" s="3"/>
      <c r="J90" s="3"/>
      <c r="K90" s="3"/>
      <c r="L90" s="3"/>
      <c r="M90" s="3"/>
    </row>
    <row r="91" spans="3:13" s="2" customFormat="1" x14ac:dyDescent="0.3">
      <c r="C91" s="3"/>
      <c r="D91" s="3"/>
      <c r="E91" s="3"/>
      <c r="F91" s="3"/>
      <c r="G91" s="3"/>
      <c r="H91" s="3"/>
      <c r="I91" s="3"/>
      <c r="J91" s="3"/>
      <c r="K91" s="3"/>
      <c r="L91" s="3"/>
      <c r="M91" s="3"/>
    </row>
    <row r="92" spans="3:13" s="2" customFormat="1" x14ac:dyDescent="0.3">
      <c r="C92" s="3"/>
      <c r="D92" s="3"/>
      <c r="E92" s="3"/>
      <c r="F92" s="3"/>
      <c r="G92" s="3"/>
      <c r="H92" s="3"/>
      <c r="I92" s="3"/>
      <c r="J92" s="3"/>
      <c r="K92" s="3"/>
      <c r="L92" s="3"/>
      <c r="M92" s="3"/>
    </row>
    <row r="93" spans="3:13" s="2" customFormat="1" x14ac:dyDescent="0.3">
      <c r="C93" s="3"/>
      <c r="D93" s="3"/>
      <c r="E93" s="3"/>
      <c r="F93" s="3"/>
      <c r="G93" s="3"/>
      <c r="H93" s="3"/>
      <c r="I93" s="3"/>
      <c r="J93" s="3"/>
      <c r="K93" s="3"/>
      <c r="L93" s="3"/>
      <c r="M93" s="3"/>
    </row>
    <row r="94" spans="3:13" s="2" customFormat="1" x14ac:dyDescent="0.3">
      <c r="C94" s="3"/>
      <c r="D94" s="3"/>
      <c r="E94" s="3"/>
      <c r="F94" s="3"/>
      <c r="G94" s="3"/>
      <c r="H94" s="3"/>
      <c r="I94" s="3"/>
      <c r="J94" s="3"/>
      <c r="K94" s="3"/>
      <c r="L94" s="3"/>
      <c r="M94" s="3"/>
    </row>
    <row r="95" spans="3:13" s="2" customFormat="1" x14ac:dyDescent="0.3">
      <c r="C95" s="3"/>
      <c r="D95" s="3"/>
      <c r="E95" s="3"/>
      <c r="F95" s="3"/>
      <c r="G95" s="3"/>
      <c r="H95" s="3"/>
      <c r="I95" s="3"/>
      <c r="J95" s="3"/>
      <c r="K95" s="3"/>
      <c r="L95" s="3"/>
      <c r="M95" s="3"/>
    </row>
    <row r="96" spans="3:13" s="2" customFormat="1" x14ac:dyDescent="0.3">
      <c r="C96" s="3"/>
      <c r="D96" s="3"/>
      <c r="E96" s="3"/>
      <c r="F96" s="3"/>
      <c r="G96" s="3"/>
      <c r="H96" s="3"/>
      <c r="I96" s="3"/>
      <c r="J96" s="3"/>
      <c r="K96" s="3"/>
      <c r="L96" s="3"/>
      <c r="M96" s="3"/>
    </row>
    <row r="97" spans="3:13" s="2" customFormat="1" x14ac:dyDescent="0.3">
      <c r="C97" s="3"/>
      <c r="D97" s="3"/>
      <c r="E97" s="3"/>
      <c r="F97" s="3"/>
      <c r="G97" s="3"/>
      <c r="H97" s="3"/>
      <c r="I97" s="3"/>
      <c r="J97" s="3"/>
      <c r="K97" s="3"/>
      <c r="L97" s="3"/>
      <c r="M97" s="3"/>
    </row>
    <row r="98" spans="3:13" s="2" customFormat="1" x14ac:dyDescent="0.3">
      <c r="C98" s="3"/>
      <c r="D98" s="3"/>
      <c r="E98" s="3"/>
      <c r="F98" s="3"/>
      <c r="G98" s="3"/>
      <c r="H98" s="3"/>
      <c r="I98" s="3"/>
      <c r="J98" s="3"/>
      <c r="K98" s="3"/>
      <c r="L98" s="3"/>
      <c r="M98" s="3"/>
    </row>
    <row r="99" spans="3:13" s="2" customFormat="1" x14ac:dyDescent="0.3">
      <c r="C99" s="3"/>
      <c r="D99" s="3"/>
      <c r="E99" s="3"/>
      <c r="F99" s="3"/>
      <c r="G99" s="3"/>
      <c r="H99" s="3"/>
      <c r="I99" s="3"/>
      <c r="J99" s="3"/>
      <c r="K99" s="3"/>
      <c r="L99" s="3"/>
      <c r="M99" s="3"/>
    </row>
    <row r="100" spans="3:13" s="2" customFormat="1" x14ac:dyDescent="0.3">
      <c r="C100" s="3"/>
      <c r="D100" s="3"/>
      <c r="E100" s="3"/>
      <c r="F100" s="3"/>
      <c r="G100" s="3"/>
      <c r="H100" s="3"/>
      <c r="I100" s="3"/>
      <c r="J100" s="3"/>
      <c r="K100" s="3"/>
      <c r="L100" s="3"/>
      <c r="M100" s="3"/>
    </row>
  </sheetData>
  <sheetProtection algorithmName="SHA-512" hashValue="NZ5IfQv/nVQQs75Rd3GkKEuy46jihRDbqpyTCmQLca+2M2YIzK8yAvifPvUmcvIl+EZwnBmpvXMAghYOMp3/Vw==" saltValue="YYmOhRV3kXjnY2249UfBnA==" spinCount="100000" sheet="1" objects="1" scenarios="1"/>
  <mergeCells count="33">
    <mergeCell ref="B38:K38"/>
    <mergeCell ref="L38:M38"/>
    <mergeCell ref="B39:K39"/>
    <mergeCell ref="L39:M39"/>
    <mergeCell ref="B13:M13"/>
    <mergeCell ref="B25:C25"/>
    <mergeCell ref="B14:C14"/>
    <mergeCell ref="B15:C15"/>
    <mergeCell ref="B16:C16"/>
    <mergeCell ref="B17:C17"/>
    <mergeCell ref="B18:C18"/>
    <mergeCell ref="B19:C19"/>
    <mergeCell ref="B20:C20"/>
    <mergeCell ref="B21:C21"/>
    <mergeCell ref="B22:C22"/>
    <mergeCell ref="B23:C23"/>
    <mergeCell ref="B2:M2"/>
    <mergeCell ref="B3:M3"/>
    <mergeCell ref="B4:M4"/>
    <mergeCell ref="B5:M5"/>
    <mergeCell ref="B7:M7"/>
    <mergeCell ref="B24:C24"/>
    <mergeCell ref="B26:C26"/>
    <mergeCell ref="B27:C27"/>
    <mergeCell ref="B28:C28"/>
    <mergeCell ref="B29:C29"/>
    <mergeCell ref="B35:C35"/>
    <mergeCell ref="B37:M37"/>
    <mergeCell ref="B30:C30"/>
    <mergeCell ref="B31:C31"/>
    <mergeCell ref="B32:C32"/>
    <mergeCell ref="B33:C33"/>
    <mergeCell ref="B34:C34"/>
  </mergeCells>
  <conditionalFormatting sqref="F15:F35">
    <cfRule type="cellIs" dxfId="23" priority="8" operator="between">
      <formula>0.7</formula>
      <formula>0.8</formula>
    </cfRule>
  </conditionalFormatting>
  <conditionalFormatting sqref="G15:G35">
    <cfRule type="cellIs" dxfId="22" priority="7" operator="between">
      <formula>0.05</formula>
      <formula>0.25</formula>
    </cfRule>
  </conditionalFormatting>
  <conditionalFormatting sqref="H15:H35">
    <cfRule type="cellIs" dxfId="21" priority="6" operator="between">
      <formula>0.05</formula>
      <formula>0.15</formula>
    </cfRule>
  </conditionalFormatting>
  <conditionalFormatting sqref="I15:I35">
    <cfRule type="cellIs" dxfId="20" priority="5" operator="between">
      <formula>0.01</formula>
      <formula>0.05</formula>
    </cfRule>
  </conditionalFormatting>
  <conditionalFormatting sqref="J15:J35">
    <cfRule type="cellIs" dxfId="19" priority="13" operator="lessThan">
      <formula>3</formula>
    </cfRule>
  </conditionalFormatting>
  <conditionalFormatting sqref="K15:K35">
    <cfRule type="cellIs" dxfId="18" priority="10" operator="lessThan">
      <formula>30</formula>
    </cfRule>
  </conditionalFormatting>
  <conditionalFormatting sqref="L15:L35">
    <cfRule type="expression" dxfId="17" priority="11">
      <formula>OR(AND($M$9="Olsen", L15&lt;20), AND($M$9="Mehlich-3", L15&lt;30))</formula>
    </cfRule>
  </conditionalFormatting>
  <conditionalFormatting sqref="L38">
    <cfRule type="containsText" dxfId="16" priority="3" operator="containsText" text="Yes">
      <formula>NOT(ISERROR(SEARCH("Yes",L38)))</formula>
    </cfRule>
    <cfRule type="cellIs" dxfId="15" priority="4" operator="equal">
      <formula>"No"</formula>
    </cfRule>
  </conditionalFormatting>
  <conditionalFormatting sqref="L39">
    <cfRule type="expression" dxfId="14" priority="1">
      <formula>INDEX($B$15:$M$35,MATCH($L$39,$B$15:$B$35,0),12)="Yes"</formula>
    </cfRule>
    <cfRule type="expression" dxfId="13" priority="2">
      <formula>INDEX($B$15:$M$35,MATCH($L$39,$B$15:$B$35,0),12)="No"</formula>
    </cfRule>
  </conditionalFormatting>
  <conditionalFormatting sqref="M15:M35">
    <cfRule type="cellIs" dxfId="12" priority="12" operator="equal">
      <formula>"Yes"</formula>
    </cfRule>
  </conditionalFormatting>
  <dataValidations count="5">
    <dataValidation type="decimal" operator="greaterThanOrEqual" allowBlank="1" showInputMessage="1" showErrorMessage="1" errorTitle="Invalid Entry" error="Please enter a number greater than or equal zero." sqref="J9:L10" xr:uid="{4AE3E6BC-DD97-48F4-AD10-359C964B95FC}">
      <formula1>0</formula1>
    </dataValidation>
    <dataValidation type="decimal" allowBlank="1" showInputMessage="1" showErrorMessage="1" errorTitle="Invalid Entry" error="Please enter a percentage between 0% and 100%." sqref="F9:I10" xr:uid="{284A83AD-C4ED-4EB8-B85F-E132457778E9}">
      <formula1>0</formula1>
      <formula2>1</formula2>
    </dataValidation>
    <dataValidation type="list" allowBlank="1" showInputMessage="1" showErrorMessage="1" errorTitle="Invalid Entry" error="Please select YES or NO from the pulldown list." sqref="D9:E9" xr:uid="{8323BE9B-D0B2-4CF5-96A2-AA537AF1E5F3}">
      <formula1>"Yes, No"</formula1>
    </dataValidation>
    <dataValidation type="list" allowBlank="1" showInputMessage="1" showErrorMessage="1" errorTitle="Invalid Entry" error="Please select a Phosphorus Test Method from the pulldown list." sqref="M9" xr:uid="{A7A91514-ED2A-41DD-B097-D512EAC0E683}">
      <formula1>"Olsen, Mehlich-3"</formula1>
    </dataValidation>
    <dataValidation type="list" allowBlank="1" showInputMessage="1" showErrorMessage="1" sqref="L39:M39" xr:uid="{7BAD6B36-81EC-49AA-A03F-6D9211FDA24A}">
      <formula1>$B$15:$B$35</formula1>
    </dataValidation>
  </dataValidations>
  <pageMargins left="0.7" right="0.7" top="0.75" bottom="0.75" header="0.3" footer="0.3"/>
  <pageSetup scale="63" fitToHeight="0" orientation="landscape" r:id="rId1"/>
  <headerFooter>
    <oddFooter>&amp;L&amp;F, &amp;A&amp;R&amp;D, &amp;T</oddFooter>
  </headerFooter>
  <colBreaks count="1" manualBreakCount="1">
    <brk id="1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65F22-D76C-4C1E-985F-816A948957D0}">
  <sheetPr>
    <tabColor theme="4" tint="0.79998168889431442"/>
    <pageSetUpPr fitToPage="1"/>
  </sheetPr>
  <dimension ref="A1:S100"/>
  <sheetViews>
    <sheetView topLeftCell="A15" zoomScaleNormal="100" zoomScaleSheetLayoutView="100" workbookViewId="0">
      <selection activeCell="B2" sqref="B2:M2"/>
    </sheetView>
  </sheetViews>
  <sheetFormatPr defaultColWidth="8.81640625" defaultRowHeight="14" x14ac:dyDescent="0.3"/>
  <cols>
    <col min="1" max="1" width="4.7265625" style="2" customWidth="1"/>
    <col min="2" max="2" width="14.7265625" style="2" customWidth="1"/>
    <col min="3" max="3" width="14.7265625" style="3" customWidth="1"/>
    <col min="4" max="5" width="16.7265625" style="3" customWidth="1"/>
    <col min="6" max="12" width="14.7265625" style="3" customWidth="1"/>
    <col min="13" max="13" width="16.7265625" style="3" customWidth="1"/>
    <col min="14" max="14" width="4.7265625" style="2" customWidth="1"/>
    <col min="15" max="17" width="8.81640625" style="2" customWidth="1"/>
    <col min="18" max="19" width="8.81640625" style="2"/>
    <col min="20" max="16384" width="8.81640625" style="10"/>
  </cols>
  <sheetData>
    <row r="1" spans="2:14" s="2" customFormat="1" ht="15" customHeight="1" x14ac:dyDescent="0.3">
      <c r="C1" s="3"/>
      <c r="D1" s="3"/>
      <c r="E1" s="3"/>
      <c r="F1" s="3"/>
      <c r="G1" s="3"/>
      <c r="H1" s="3"/>
      <c r="I1" s="3"/>
      <c r="J1" s="3"/>
      <c r="K1" s="3"/>
      <c r="L1" s="3"/>
      <c r="M1" s="3"/>
    </row>
    <row r="2" spans="2:14" s="2" customFormat="1" ht="39.75" customHeight="1" x14ac:dyDescent="0.3">
      <c r="B2" s="107" t="str">
        <f>INTRO!B14</f>
        <v>Bioretention Media Mix - Topsoil-to-Sand Quantity Estimator</v>
      </c>
      <c r="C2" s="89"/>
      <c r="D2" s="89"/>
      <c r="E2" s="89"/>
      <c r="F2" s="89"/>
      <c r="G2" s="89"/>
      <c r="H2" s="89"/>
      <c r="I2" s="89"/>
      <c r="J2" s="89"/>
      <c r="K2" s="89"/>
      <c r="L2" s="89"/>
      <c r="M2" s="89"/>
      <c r="N2" s="36"/>
    </row>
    <row r="3" spans="2:14" s="2" customFormat="1" ht="15" customHeight="1" x14ac:dyDescent="0.3">
      <c r="B3" s="108" t="str">
        <f>INTRO!B4</f>
        <v>MHFD-MediaMixTool, Version 1.00 (April 2025)</v>
      </c>
      <c r="C3" s="108"/>
      <c r="D3" s="108"/>
      <c r="E3" s="108"/>
      <c r="F3" s="108"/>
      <c r="G3" s="108"/>
      <c r="H3" s="108"/>
      <c r="I3" s="108"/>
      <c r="J3" s="108"/>
      <c r="K3" s="108"/>
      <c r="L3" s="108"/>
      <c r="M3" s="108"/>
    </row>
    <row r="4" spans="2:14" s="2" customFormat="1" ht="15" customHeight="1" x14ac:dyDescent="0.3">
      <c r="B4" s="109"/>
      <c r="C4" s="109"/>
      <c r="D4" s="109"/>
      <c r="E4" s="109"/>
      <c r="F4" s="109"/>
      <c r="G4" s="109"/>
      <c r="H4" s="109"/>
      <c r="I4" s="109"/>
      <c r="J4" s="109"/>
      <c r="K4" s="109"/>
      <c r="L4" s="109"/>
      <c r="M4" s="109"/>
      <c r="N4" s="37"/>
    </row>
    <row r="5" spans="2:14" s="2" customFormat="1" ht="45" customHeight="1" x14ac:dyDescent="0.3">
      <c r="B5" s="91" t="s">
        <v>95</v>
      </c>
      <c r="C5" s="91"/>
      <c r="D5" s="91"/>
      <c r="E5" s="91"/>
      <c r="F5" s="91"/>
      <c r="G5" s="91"/>
      <c r="H5" s="91"/>
      <c r="I5" s="91"/>
      <c r="J5" s="91"/>
      <c r="K5" s="91"/>
      <c r="L5" s="91"/>
      <c r="M5" s="91"/>
      <c r="N5" s="38"/>
    </row>
    <row r="6" spans="2:14" s="2" customFormat="1" ht="15" customHeight="1" thickBot="1" x14ac:dyDescent="0.35">
      <c r="B6" s="6"/>
      <c r="C6" s="6"/>
      <c r="D6" s="6"/>
      <c r="E6" s="6"/>
      <c r="F6" s="6"/>
      <c r="G6" s="6"/>
      <c r="H6" s="6"/>
      <c r="I6" s="6"/>
      <c r="J6" s="27"/>
      <c r="K6" s="27"/>
      <c r="L6" s="26"/>
      <c r="M6" s="26"/>
    </row>
    <row r="7" spans="2:14" s="2" customFormat="1" ht="15" customHeight="1" x14ac:dyDescent="0.3">
      <c r="B7" s="102" t="s">
        <v>89</v>
      </c>
      <c r="C7" s="103"/>
      <c r="D7" s="103"/>
      <c r="E7" s="103"/>
      <c r="F7" s="103"/>
      <c r="G7" s="103"/>
      <c r="H7" s="103"/>
      <c r="I7" s="103"/>
      <c r="J7" s="103"/>
      <c r="K7" s="103"/>
      <c r="L7" s="103"/>
      <c r="M7" s="104"/>
      <c r="N7" s="37"/>
    </row>
    <row r="8" spans="2:14" s="2" customFormat="1" ht="90" customHeight="1" thickBot="1" x14ac:dyDescent="0.35">
      <c r="B8" s="32" t="s">
        <v>81</v>
      </c>
      <c r="C8" s="33" t="s">
        <v>82</v>
      </c>
      <c r="D8" s="33" t="s">
        <v>78</v>
      </c>
      <c r="E8" s="33" t="s">
        <v>79</v>
      </c>
      <c r="F8" s="33" t="s">
        <v>83</v>
      </c>
      <c r="G8" s="33" t="s">
        <v>84</v>
      </c>
      <c r="H8" s="33" t="s">
        <v>85</v>
      </c>
      <c r="I8" s="33" t="s">
        <v>86</v>
      </c>
      <c r="J8" s="33" t="s">
        <v>87</v>
      </c>
      <c r="K8" s="33" t="s">
        <v>6</v>
      </c>
      <c r="L8" s="33" t="s">
        <v>7</v>
      </c>
      <c r="M8" s="45" t="s">
        <v>88</v>
      </c>
      <c r="N8" s="26"/>
    </row>
    <row r="9" spans="2:14" s="2" customFormat="1" ht="15" customHeight="1" x14ac:dyDescent="0.3">
      <c r="B9" s="46" t="s">
        <v>8</v>
      </c>
      <c r="C9" s="39" t="s">
        <v>9</v>
      </c>
      <c r="D9" s="40" t="s">
        <v>10</v>
      </c>
      <c r="E9" s="40" t="s">
        <v>10</v>
      </c>
      <c r="F9" s="41">
        <v>0.51</v>
      </c>
      <c r="G9" s="41">
        <v>0.28399999999999997</v>
      </c>
      <c r="H9" s="41">
        <v>0.17399999999999999</v>
      </c>
      <c r="I9" s="41">
        <v>3.2300000000000002E-2</v>
      </c>
      <c r="J9" s="39">
        <v>1.19</v>
      </c>
      <c r="K9" s="39">
        <v>14.3</v>
      </c>
      <c r="L9" s="39">
        <v>30.2</v>
      </c>
      <c r="M9" s="42" t="s">
        <v>11</v>
      </c>
      <c r="N9" s="26"/>
    </row>
    <row r="10" spans="2:14" s="2" customFormat="1" ht="15" customHeight="1" thickBot="1" x14ac:dyDescent="0.35">
      <c r="B10" s="47" t="s">
        <v>12</v>
      </c>
      <c r="C10" s="43" t="s">
        <v>13</v>
      </c>
      <c r="D10" s="48"/>
      <c r="E10" s="48"/>
      <c r="F10" s="44">
        <v>0.99299999999999999</v>
      </c>
      <c r="G10" s="44">
        <v>3.5000000000000001E-3</v>
      </c>
      <c r="H10" s="44">
        <v>3.5000000000000001E-3</v>
      </c>
      <c r="I10" s="44">
        <v>0</v>
      </c>
      <c r="J10" s="43">
        <v>0</v>
      </c>
      <c r="K10" s="43">
        <v>0</v>
      </c>
      <c r="L10" s="43">
        <v>0</v>
      </c>
      <c r="M10" s="49"/>
      <c r="N10" s="26"/>
    </row>
    <row r="11" spans="2:14" s="2" customFormat="1" ht="15" customHeight="1" x14ac:dyDescent="0.3">
      <c r="C11" s="81" t="s">
        <v>97</v>
      </c>
      <c r="L11" s="26"/>
      <c r="M11" s="26"/>
      <c r="N11" s="26"/>
    </row>
    <row r="12" spans="2:14" s="2" customFormat="1" ht="15" customHeight="1" thickBot="1" x14ac:dyDescent="0.35">
      <c r="L12" s="26"/>
      <c r="M12" s="26"/>
      <c r="N12" s="26"/>
    </row>
    <row r="13" spans="2:14" s="2" customFormat="1" ht="15" customHeight="1" thickBot="1" x14ac:dyDescent="0.35">
      <c r="B13" s="119" t="s">
        <v>14</v>
      </c>
      <c r="C13" s="120"/>
      <c r="D13" s="120"/>
      <c r="E13" s="120"/>
      <c r="F13" s="120"/>
      <c r="G13" s="120"/>
      <c r="H13" s="120"/>
      <c r="I13" s="120"/>
      <c r="J13" s="120"/>
      <c r="K13" s="120"/>
      <c r="L13" s="120"/>
      <c r="M13" s="121"/>
      <c r="N13" s="26"/>
    </row>
    <row r="14" spans="2:14" s="2" customFormat="1" ht="90" customHeight="1" thickBot="1" x14ac:dyDescent="0.35">
      <c r="B14" s="122" t="s">
        <v>15</v>
      </c>
      <c r="C14" s="123"/>
      <c r="D14" s="50" t="s">
        <v>91</v>
      </c>
      <c r="E14" s="51" t="s">
        <v>90</v>
      </c>
      <c r="F14" s="52" t="s">
        <v>83</v>
      </c>
      <c r="G14" s="53" t="s">
        <v>84</v>
      </c>
      <c r="H14" s="53" t="s">
        <v>85</v>
      </c>
      <c r="I14" s="53" t="s">
        <v>86</v>
      </c>
      <c r="J14" s="53" t="s">
        <v>87</v>
      </c>
      <c r="K14" s="53" t="s">
        <v>6</v>
      </c>
      <c r="L14" s="53" t="s">
        <v>7</v>
      </c>
      <c r="M14" s="54" t="s">
        <v>93</v>
      </c>
      <c r="N14" s="26"/>
    </row>
    <row r="15" spans="2:14" s="2" customFormat="1" ht="15" customHeight="1" x14ac:dyDescent="0.3">
      <c r="B15" s="124" t="s">
        <v>92</v>
      </c>
      <c r="C15" s="125"/>
      <c r="D15" s="55">
        <v>0</v>
      </c>
      <c r="E15" s="56">
        <f t="shared" ref="E15:E35" si="0">1-D15</f>
        <v>1</v>
      </c>
      <c r="F15" s="65">
        <f>IF(OR($D$9="",$E$9="",F$9="",F$10=""),"",$D15*F$9+$E15*F$10)</f>
        <v>0.99299999999999999</v>
      </c>
      <c r="G15" s="66">
        <f>IF(OR($D$9="",$E$9="",G$9="",G$10=""),"",$D15*G$9+$E15*G$10)</f>
        <v>3.5000000000000001E-3</v>
      </c>
      <c r="H15" s="66">
        <f>IF(OR($D$9="",$E$9="",H$9="",H$10=""),"",$D15*H$9+$E15*H$10)</f>
        <v>3.5000000000000001E-3</v>
      </c>
      <c r="I15" s="67">
        <f>IF(OR(I$9="",I$10=""),"",$D15*I$9+$E15*I$10)</f>
        <v>0</v>
      </c>
      <c r="J15" s="68">
        <f>IF(OR(J$9="",J$10=""),"",$D15*J$9+$E15*J$10)</f>
        <v>0</v>
      </c>
      <c r="K15" s="69">
        <f>IF(OR(K$9="",K$10=""),"",$D15*K$9+$E15*K$10)</f>
        <v>0</v>
      </c>
      <c r="L15" s="69">
        <f>IF(OR(L$9="",L$10="",M$9=""),"",$D15*L$9+$E15*L$10)</f>
        <v>0</v>
      </c>
      <c r="M15" s="70" t="str">
        <f>IF(OR(F15="",G15="",H15="",I15="",J15="",K15="",L15=""),"",
    IF(AND(F15&gt;=0.7,F15&lt;=0.8,G15&gt;=0.05,G15&lt;=0.25,H15&gt;=0.05,H15&lt;=0.15,I15&gt;=0.01,I15&lt;=0.05,J15&lt;3,K15&lt;30),
       IF($M$9="Olsen",IF(L15&lt;20,"Yes","No"),
          IF($M$9="Mehlich-3",IF(L15&lt;30,"Yes","No"),"")),"No"))</f>
        <v>No</v>
      </c>
      <c r="N15" s="26"/>
    </row>
    <row r="16" spans="2:14" s="2" customFormat="1" ht="15" customHeight="1" x14ac:dyDescent="0.3">
      <c r="B16" s="105" t="s">
        <v>22</v>
      </c>
      <c r="C16" s="106"/>
      <c r="D16" s="61">
        <v>0.05</v>
      </c>
      <c r="E16" s="62">
        <f t="shared" si="0"/>
        <v>0.95</v>
      </c>
      <c r="F16" s="71">
        <f t="shared" ref="F16:H35" si="1">IF(OR($D$9="",$E$9="",F$9="",F$10=""),"",$D16*F$9+$E16*F$10)</f>
        <v>0.96884999999999988</v>
      </c>
      <c r="G16" s="57">
        <f t="shared" si="1"/>
        <v>1.7524999999999999E-2</v>
      </c>
      <c r="H16" s="57">
        <f t="shared" si="1"/>
        <v>1.2024999999999999E-2</v>
      </c>
      <c r="I16" s="58">
        <f t="shared" ref="I16:K35" si="2">IF(OR(I$9="",I$10=""),"",$D16*I$9+$E16*I$10)</f>
        <v>1.6150000000000001E-3</v>
      </c>
      <c r="J16" s="59">
        <f t="shared" si="2"/>
        <v>5.9499999999999997E-2</v>
      </c>
      <c r="K16" s="60">
        <f t="shared" si="2"/>
        <v>0.71500000000000008</v>
      </c>
      <c r="L16" s="60">
        <f t="shared" ref="L16:L35" si="3">IF(OR(L$9="",L$10="",M$9=""),"",$D16*L$9+$E16*L$10)</f>
        <v>1.51</v>
      </c>
      <c r="M16" s="72" t="str">
        <f t="shared" ref="M16:M35" si="4">IF(OR(F16="",G16="",H16="",I16="",J16="",K16="",L16=""),"",
    IF(AND(F16&gt;=0.7,F16&lt;=0.8,G16&gt;=0.05,G16&lt;=0.25,H16&gt;=0.05,H16&lt;=0.15,I16&gt;=0.01,I16&lt;=0.05,J16&lt;3,K16&lt;30),
       IF($M$9="Olsen",IF(L16&lt;20,"Yes","No"),
          IF($M$9="Mehlich-3",IF(L16&lt;30,"Yes","No"),"")),"No"))</f>
        <v>No</v>
      </c>
      <c r="N16" s="26"/>
    </row>
    <row r="17" spans="2:14" s="2" customFormat="1" ht="15" customHeight="1" x14ac:dyDescent="0.3">
      <c r="B17" s="105" t="s">
        <v>24</v>
      </c>
      <c r="C17" s="106"/>
      <c r="D17" s="61">
        <v>0.1</v>
      </c>
      <c r="E17" s="62">
        <f t="shared" si="0"/>
        <v>0.9</v>
      </c>
      <c r="F17" s="71">
        <f t="shared" si="1"/>
        <v>0.9447000000000001</v>
      </c>
      <c r="G17" s="57">
        <f t="shared" si="1"/>
        <v>3.1549999999999995E-2</v>
      </c>
      <c r="H17" s="57">
        <f t="shared" si="1"/>
        <v>2.0549999999999999E-2</v>
      </c>
      <c r="I17" s="58">
        <f t="shared" si="2"/>
        <v>3.2300000000000002E-3</v>
      </c>
      <c r="J17" s="59">
        <f t="shared" si="2"/>
        <v>0.11899999999999999</v>
      </c>
      <c r="K17" s="60">
        <f t="shared" si="2"/>
        <v>1.4300000000000002</v>
      </c>
      <c r="L17" s="60">
        <f t="shared" si="3"/>
        <v>3.02</v>
      </c>
      <c r="M17" s="72" t="str">
        <f t="shared" si="4"/>
        <v>No</v>
      </c>
      <c r="N17" s="26"/>
    </row>
    <row r="18" spans="2:14" s="2" customFormat="1" ht="15" customHeight="1" x14ac:dyDescent="0.3">
      <c r="B18" s="105" t="s">
        <v>26</v>
      </c>
      <c r="C18" s="106"/>
      <c r="D18" s="61">
        <v>0.15</v>
      </c>
      <c r="E18" s="62">
        <f t="shared" si="0"/>
        <v>0.85</v>
      </c>
      <c r="F18" s="71">
        <f t="shared" si="1"/>
        <v>0.92054999999999998</v>
      </c>
      <c r="G18" s="57">
        <f t="shared" si="1"/>
        <v>4.5574999999999991E-2</v>
      </c>
      <c r="H18" s="57">
        <f t="shared" si="1"/>
        <v>2.9074999999999997E-2</v>
      </c>
      <c r="I18" s="58">
        <f t="shared" si="2"/>
        <v>4.8450000000000003E-3</v>
      </c>
      <c r="J18" s="59">
        <f t="shared" si="2"/>
        <v>0.17849999999999999</v>
      </c>
      <c r="K18" s="60">
        <f t="shared" si="2"/>
        <v>2.145</v>
      </c>
      <c r="L18" s="60">
        <f t="shared" si="3"/>
        <v>4.5299999999999994</v>
      </c>
      <c r="M18" s="72" t="str">
        <f t="shared" si="4"/>
        <v>No</v>
      </c>
      <c r="N18" s="26"/>
    </row>
    <row r="19" spans="2:14" s="2" customFormat="1" ht="15" customHeight="1" x14ac:dyDescent="0.3">
      <c r="B19" s="105" t="s">
        <v>28</v>
      </c>
      <c r="C19" s="106"/>
      <c r="D19" s="61">
        <v>0.2</v>
      </c>
      <c r="E19" s="62">
        <f t="shared" si="0"/>
        <v>0.8</v>
      </c>
      <c r="F19" s="71">
        <f t="shared" si="1"/>
        <v>0.89639999999999997</v>
      </c>
      <c r="G19" s="57">
        <f t="shared" si="1"/>
        <v>5.96E-2</v>
      </c>
      <c r="H19" s="57">
        <f t="shared" si="1"/>
        <v>3.7599999999999995E-2</v>
      </c>
      <c r="I19" s="58">
        <f t="shared" si="2"/>
        <v>6.4600000000000005E-3</v>
      </c>
      <c r="J19" s="59">
        <f t="shared" si="2"/>
        <v>0.23799999999999999</v>
      </c>
      <c r="K19" s="60">
        <f t="shared" si="2"/>
        <v>2.8600000000000003</v>
      </c>
      <c r="L19" s="60">
        <f t="shared" si="3"/>
        <v>6.04</v>
      </c>
      <c r="M19" s="72" t="str">
        <f t="shared" si="4"/>
        <v>No</v>
      </c>
      <c r="N19" s="26"/>
    </row>
    <row r="20" spans="2:14" s="2" customFormat="1" ht="15" customHeight="1" x14ac:dyDescent="0.3">
      <c r="B20" s="105" t="s">
        <v>29</v>
      </c>
      <c r="C20" s="106"/>
      <c r="D20" s="61">
        <v>0.25</v>
      </c>
      <c r="E20" s="62">
        <f t="shared" si="0"/>
        <v>0.75</v>
      </c>
      <c r="F20" s="71">
        <f t="shared" si="1"/>
        <v>0.87224999999999997</v>
      </c>
      <c r="G20" s="57">
        <f t="shared" si="1"/>
        <v>7.3624999999999996E-2</v>
      </c>
      <c r="H20" s="57">
        <f t="shared" si="1"/>
        <v>4.6124999999999999E-2</v>
      </c>
      <c r="I20" s="58">
        <f t="shared" si="2"/>
        <v>8.0750000000000006E-3</v>
      </c>
      <c r="J20" s="59">
        <f t="shared" si="2"/>
        <v>0.29749999999999999</v>
      </c>
      <c r="K20" s="60">
        <f t="shared" si="2"/>
        <v>3.5750000000000002</v>
      </c>
      <c r="L20" s="60">
        <f t="shared" si="3"/>
        <v>7.55</v>
      </c>
      <c r="M20" s="72" t="str">
        <f t="shared" si="4"/>
        <v>No</v>
      </c>
      <c r="N20" s="26"/>
    </row>
    <row r="21" spans="2:14" s="2" customFormat="1" ht="15" customHeight="1" x14ac:dyDescent="0.3">
      <c r="B21" s="105" t="s">
        <v>31</v>
      </c>
      <c r="C21" s="106"/>
      <c r="D21" s="61">
        <v>0.3</v>
      </c>
      <c r="E21" s="62">
        <f t="shared" si="0"/>
        <v>0.7</v>
      </c>
      <c r="F21" s="71">
        <f t="shared" si="1"/>
        <v>0.84809999999999997</v>
      </c>
      <c r="G21" s="57">
        <f t="shared" si="1"/>
        <v>8.7649999999999978E-2</v>
      </c>
      <c r="H21" s="57">
        <f t="shared" si="1"/>
        <v>5.4649999999999997E-2</v>
      </c>
      <c r="I21" s="58">
        <f t="shared" si="2"/>
        <v>9.6900000000000007E-3</v>
      </c>
      <c r="J21" s="59">
        <f t="shared" si="2"/>
        <v>0.35699999999999998</v>
      </c>
      <c r="K21" s="60">
        <f t="shared" si="2"/>
        <v>4.29</v>
      </c>
      <c r="L21" s="60">
        <f t="shared" si="3"/>
        <v>9.0599999999999987</v>
      </c>
      <c r="M21" s="72" t="str">
        <f t="shared" si="4"/>
        <v>No</v>
      </c>
      <c r="N21" s="26"/>
    </row>
    <row r="22" spans="2:14" s="2" customFormat="1" ht="15" customHeight="1" x14ac:dyDescent="0.3">
      <c r="B22" s="105" t="s">
        <v>32</v>
      </c>
      <c r="C22" s="106"/>
      <c r="D22" s="61">
        <v>0.35</v>
      </c>
      <c r="E22" s="62">
        <f t="shared" si="0"/>
        <v>0.65</v>
      </c>
      <c r="F22" s="71">
        <f t="shared" si="1"/>
        <v>0.82394999999999996</v>
      </c>
      <c r="G22" s="57">
        <f t="shared" si="1"/>
        <v>0.10167499999999999</v>
      </c>
      <c r="H22" s="57">
        <f t="shared" si="1"/>
        <v>6.3174999999999995E-2</v>
      </c>
      <c r="I22" s="58">
        <f t="shared" si="2"/>
        <v>1.1305000000000001E-2</v>
      </c>
      <c r="J22" s="59">
        <f t="shared" si="2"/>
        <v>0.41649999999999998</v>
      </c>
      <c r="K22" s="60">
        <f t="shared" si="2"/>
        <v>5.0049999999999999</v>
      </c>
      <c r="L22" s="60">
        <f t="shared" si="3"/>
        <v>10.569999999999999</v>
      </c>
      <c r="M22" s="72" t="str">
        <f t="shared" si="4"/>
        <v>No</v>
      </c>
      <c r="N22" s="26"/>
    </row>
    <row r="23" spans="2:14" s="2" customFormat="1" ht="15" customHeight="1" x14ac:dyDescent="0.3">
      <c r="B23" s="105" t="s">
        <v>33</v>
      </c>
      <c r="C23" s="106"/>
      <c r="D23" s="61">
        <v>0.4</v>
      </c>
      <c r="E23" s="62">
        <f t="shared" si="0"/>
        <v>0.6</v>
      </c>
      <c r="F23" s="71">
        <f t="shared" si="1"/>
        <v>0.79980000000000007</v>
      </c>
      <c r="G23" s="57">
        <f t="shared" si="1"/>
        <v>0.1157</v>
      </c>
      <c r="H23" s="57">
        <f t="shared" si="1"/>
        <v>7.17E-2</v>
      </c>
      <c r="I23" s="58">
        <f t="shared" si="2"/>
        <v>1.2920000000000001E-2</v>
      </c>
      <c r="J23" s="59">
        <f t="shared" si="2"/>
        <v>0.47599999999999998</v>
      </c>
      <c r="K23" s="60">
        <f t="shared" si="2"/>
        <v>5.7200000000000006</v>
      </c>
      <c r="L23" s="60">
        <f t="shared" si="3"/>
        <v>12.08</v>
      </c>
      <c r="M23" s="72" t="str">
        <f t="shared" si="4"/>
        <v>Yes</v>
      </c>
      <c r="N23" s="26"/>
    </row>
    <row r="24" spans="2:14" s="2" customFormat="1" ht="15" customHeight="1" x14ac:dyDescent="0.3">
      <c r="B24" s="105" t="s">
        <v>34</v>
      </c>
      <c r="C24" s="106"/>
      <c r="D24" s="61">
        <v>0.45</v>
      </c>
      <c r="E24" s="62">
        <f t="shared" si="0"/>
        <v>0.55000000000000004</v>
      </c>
      <c r="F24" s="71">
        <f t="shared" si="1"/>
        <v>0.77565000000000006</v>
      </c>
      <c r="G24" s="57">
        <f t="shared" si="1"/>
        <v>0.12972500000000001</v>
      </c>
      <c r="H24" s="57">
        <f t="shared" si="1"/>
        <v>8.0224999999999991E-2</v>
      </c>
      <c r="I24" s="58">
        <f t="shared" si="2"/>
        <v>1.4535000000000001E-2</v>
      </c>
      <c r="J24" s="59">
        <f t="shared" si="2"/>
        <v>0.53549999999999998</v>
      </c>
      <c r="K24" s="60">
        <f t="shared" si="2"/>
        <v>6.4350000000000005</v>
      </c>
      <c r="L24" s="60">
        <f t="shared" si="3"/>
        <v>13.59</v>
      </c>
      <c r="M24" s="72" t="str">
        <f t="shared" si="4"/>
        <v>Yes</v>
      </c>
    </row>
    <row r="25" spans="2:14" s="2" customFormat="1" ht="15" customHeight="1" x14ac:dyDescent="0.3">
      <c r="B25" s="105" t="s">
        <v>35</v>
      </c>
      <c r="C25" s="106"/>
      <c r="D25" s="61">
        <v>0.5</v>
      </c>
      <c r="E25" s="62">
        <f t="shared" si="0"/>
        <v>0.5</v>
      </c>
      <c r="F25" s="71">
        <f t="shared" si="1"/>
        <v>0.75150000000000006</v>
      </c>
      <c r="G25" s="57">
        <f t="shared" si="1"/>
        <v>0.14374999999999999</v>
      </c>
      <c r="H25" s="57">
        <f t="shared" si="1"/>
        <v>8.8749999999999996E-2</v>
      </c>
      <c r="I25" s="58">
        <f t="shared" si="2"/>
        <v>1.6150000000000001E-2</v>
      </c>
      <c r="J25" s="59">
        <f t="shared" si="2"/>
        <v>0.59499999999999997</v>
      </c>
      <c r="K25" s="60">
        <f t="shared" si="2"/>
        <v>7.15</v>
      </c>
      <c r="L25" s="60">
        <f t="shared" si="3"/>
        <v>15.1</v>
      </c>
      <c r="M25" s="72" t="str">
        <f t="shared" si="4"/>
        <v>Yes</v>
      </c>
    </row>
    <row r="26" spans="2:14" s="2" customFormat="1" ht="15" customHeight="1" x14ac:dyDescent="0.3">
      <c r="B26" s="105" t="s">
        <v>36</v>
      </c>
      <c r="C26" s="106"/>
      <c r="D26" s="61">
        <v>0.55000000000000004</v>
      </c>
      <c r="E26" s="62">
        <f t="shared" si="0"/>
        <v>0.44999999999999996</v>
      </c>
      <c r="F26" s="71">
        <f t="shared" si="1"/>
        <v>0.72734999999999994</v>
      </c>
      <c r="G26" s="57">
        <f t="shared" si="1"/>
        <v>0.157775</v>
      </c>
      <c r="H26" s="57">
        <f t="shared" si="1"/>
        <v>9.7275E-2</v>
      </c>
      <c r="I26" s="58">
        <f t="shared" si="2"/>
        <v>1.7765000000000003E-2</v>
      </c>
      <c r="J26" s="59">
        <f t="shared" si="2"/>
        <v>0.65449999999999997</v>
      </c>
      <c r="K26" s="60">
        <f t="shared" si="2"/>
        <v>7.8650000000000011</v>
      </c>
      <c r="L26" s="60">
        <f t="shared" si="3"/>
        <v>16.61</v>
      </c>
      <c r="M26" s="72" t="str">
        <f t="shared" si="4"/>
        <v>Yes</v>
      </c>
    </row>
    <row r="27" spans="2:14" s="2" customFormat="1" ht="15" customHeight="1" x14ac:dyDescent="0.3">
      <c r="B27" s="105" t="s">
        <v>37</v>
      </c>
      <c r="C27" s="106"/>
      <c r="D27" s="61">
        <v>0.6</v>
      </c>
      <c r="E27" s="62">
        <f t="shared" si="0"/>
        <v>0.4</v>
      </c>
      <c r="F27" s="71">
        <f t="shared" si="1"/>
        <v>0.70320000000000005</v>
      </c>
      <c r="G27" s="57">
        <f t="shared" si="1"/>
        <v>0.17179999999999998</v>
      </c>
      <c r="H27" s="57">
        <f t="shared" si="1"/>
        <v>0.10579999999999999</v>
      </c>
      <c r="I27" s="58">
        <f t="shared" si="2"/>
        <v>1.9380000000000001E-2</v>
      </c>
      <c r="J27" s="59">
        <f t="shared" si="2"/>
        <v>0.71399999999999997</v>
      </c>
      <c r="K27" s="60">
        <f t="shared" si="2"/>
        <v>8.58</v>
      </c>
      <c r="L27" s="60">
        <f t="shared" si="3"/>
        <v>18.119999999999997</v>
      </c>
      <c r="M27" s="72" t="str">
        <f t="shared" si="4"/>
        <v>Yes</v>
      </c>
    </row>
    <row r="28" spans="2:14" s="2" customFormat="1" ht="15" customHeight="1" x14ac:dyDescent="0.3">
      <c r="B28" s="105" t="s">
        <v>38</v>
      </c>
      <c r="C28" s="106"/>
      <c r="D28" s="61">
        <v>0.65</v>
      </c>
      <c r="E28" s="62">
        <f t="shared" si="0"/>
        <v>0.35</v>
      </c>
      <c r="F28" s="71">
        <f t="shared" si="1"/>
        <v>0.67904999999999993</v>
      </c>
      <c r="G28" s="57">
        <f t="shared" si="1"/>
        <v>0.18582499999999999</v>
      </c>
      <c r="H28" s="57">
        <f t="shared" si="1"/>
        <v>0.114325</v>
      </c>
      <c r="I28" s="58">
        <f t="shared" si="2"/>
        <v>2.0995000000000003E-2</v>
      </c>
      <c r="J28" s="59">
        <f t="shared" si="2"/>
        <v>0.77349999999999997</v>
      </c>
      <c r="K28" s="60">
        <f t="shared" si="2"/>
        <v>9.2949999999999999</v>
      </c>
      <c r="L28" s="60">
        <f t="shared" si="3"/>
        <v>19.63</v>
      </c>
      <c r="M28" s="72" t="str">
        <f t="shared" si="4"/>
        <v>No</v>
      </c>
    </row>
    <row r="29" spans="2:14" s="2" customFormat="1" ht="15" customHeight="1" x14ac:dyDescent="0.3">
      <c r="B29" s="105" t="s">
        <v>39</v>
      </c>
      <c r="C29" s="106"/>
      <c r="D29" s="61">
        <v>0.7</v>
      </c>
      <c r="E29" s="62">
        <f t="shared" si="0"/>
        <v>0.30000000000000004</v>
      </c>
      <c r="F29" s="71">
        <f t="shared" si="1"/>
        <v>0.65490000000000004</v>
      </c>
      <c r="G29" s="57">
        <f t="shared" si="1"/>
        <v>0.19984999999999997</v>
      </c>
      <c r="H29" s="57">
        <f t="shared" si="1"/>
        <v>0.12284999999999997</v>
      </c>
      <c r="I29" s="58">
        <f t="shared" si="2"/>
        <v>2.2610000000000002E-2</v>
      </c>
      <c r="J29" s="59">
        <f t="shared" si="2"/>
        <v>0.83299999999999996</v>
      </c>
      <c r="K29" s="60">
        <f t="shared" si="2"/>
        <v>10.01</v>
      </c>
      <c r="L29" s="60">
        <f t="shared" si="3"/>
        <v>21.139999999999997</v>
      </c>
      <c r="M29" s="72" t="str">
        <f t="shared" si="4"/>
        <v>No</v>
      </c>
    </row>
    <row r="30" spans="2:14" s="2" customFormat="1" ht="15" customHeight="1" x14ac:dyDescent="0.3">
      <c r="B30" s="105" t="s">
        <v>40</v>
      </c>
      <c r="C30" s="106"/>
      <c r="D30" s="61">
        <v>0.75</v>
      </c>
      <c r="E30" s="62">
        <f t="shared" si="0"/>
        <v>0.25</v>
      </c>
      <c r="F30" s="71">
        <f t="shared" si="1"/>
        <v>0.63075000000000003</v>
      </c>
      <c r="G30" s="57">
        <f t="shared" si="1"/>
        <v>0.21387499999999995</v>
      </c>
      <c r="H30" s="57">
        <f t="shared" si="1"/>
        <v>0.13137499999999999</v>
      </c>
      <c r="I30" s="58">
        <f t="shared" si="2"/>
        <v>2.4225000000000003E-2</v>
      </c>
      <c r="J30" s="59">
        <f t="shared" si="2"/>
        <v>0.89249999999999996</v>
      </c>
      <c r="K30" s="60">
        <f t="shared" si="2"/>
        <v>10.725000000000001</v>
      </c>
      <c r="L30" s="60">
        <f t="shared" si="3"/>
        <v>22.65</v>
      </c>
      <c r="M30" s="72" t="str">
        <f t="shared" si="4"/>
        <v>No</v>
      </c>
    </row>
    <row r="31" spans="2:14" s="2" customFormat="1" ht="15" customHeight="1" x14ac:dyDescent="0.3">
      <c r="B31" s="105" t="s">
        <v>41</v>
      </c>
      <c r="C31" s="106"/>
      <c r="D31" s="61">
        <v>0.8</v>
      </c>
      <c r="E31" s="62">
        <f t="shared" si="0"/>
        <v>0.19999999999999996</v>
      </c>
      <c r="F31" s="71">
        <f t="shared" si="1"/>
        <v>0.60660000000000003</v>
      </c>
      <c r="G31" s="57">
        <f t="shared" si="1"/>
        <v>0.22789999999999999</v>
      </c>
      <c r="H31" s="57">
        <f t="shared" si="1"/>
        <v>0.1399</v>
      </c>
      <c r="I31" s="58">
        <f t="shared" si="2"/>
        <v>2.5840000000000002E-2</v>
      </c>
      <c r="J31" s="59">
        <f t="shared" si="2"/>
        <v>0.95199999999999996</v>
      </c>
      <c r="K31" s="60">
        <f t="shared" si="2"/>
        <v>11.440000000000001</v>
      </c>
      <c r="L31" s="60">
        <f t="shared" si="3"/>
        <v>24.16</v>
      </c>
      <c r="M31" s="72" t="str">
        <f t="shared" si="4"/>
        <v>No</v>
      </c>
    </row>
    <row r="32" spans="2:14" s="2" customFormat="1" ht="15" customHeight="1" x14ac:dyDescent="0.3">
      <c r="B32" s="105" t="s">
        <v>42</v>
      </c>
      <c r="C32" s="106"/>
      <c r="D32" s="61">
        <v>0.85</v>
      </c>
      <c r="E32" s="62">
        <f t="shared" si="0"/>
        <v>0.15000000000000002</v>
      </c>
      <c r="F32" s="71">
        <f t="shared" si="1"/>
        <v>0.58245000000000002</v>
      </c>
      <c r="G32" s="57">
        <f t="shared" si="1"/>
        <v>0.24192499999999997</v>
      </c>
      <c r="H32" s="57">
        <f t="shared" si="1"/>
        <v>0.14842499999999997</v>
      </c>
      <c r="I32" s="58">
        <f t="shared" si="2"/>
        <v>2.7455E-2</v>
      </c>
      <c r="J32" s="59">
        <f t="shared" si="2"/>
        <v>1.0114999999999998</v>
      </c>
      <c r="K32" s="60">
        <f t="shared" si="2"/>
        <v>12.155000000000001</v>
      </c>
      <c r="L32" s="60">
        <f t="shared" si="3"/>
        <v>25.669999999999998</v>
      </c>
      <c r="M32" s="72" t="str">
        <f t="shared" si="4"/>
        <v>No</v>
      </c>
    </row>
    <row r="33" spans="2:13" s="2" customFormat="1" ht="15" customHeight="1" x14ac:dyDescent="0.3">
      <c r="B33" s="105" t="s">
        <v>43</v>
      </c>
      <c r="C33" s="106"/>
      <c r="D33" s="61">
        <v>0.9</v>
      </c>
      <c r="E33" s="62">
        <f t="shared" si="0"/>
        <v>9.9999999999999978E-2</v>
      </c>
      <c r="F33" s="71">
        <f t="shared" si="1"/>
        <v>0.55830000000000002</v>
      </c>
      <c r="G33" s="57">
        <f t="shared" si="1"/>
        <v>0.25595000000000001</v>
      </c>
      <c r="H33" s="57">
        <f t="shared" si="1"/>
        <v>0.15694999999999998</v>
      </c>
      <c r="I33" s="58">
        <f t="shared" si="2"/>
        <v>2.9070000000000002E-2</v>
      </c>
      <c r="J33" s="59">
        <f t="shared" si="2"/>
        <v>1.071</v>
      </c>
      <c r="K33" s="60">
        <f t="shared" si="2"/>
        <v>12.870000000000001</v>
      </c>
      <c r="L33" s="60">
        <f t="shared" si="3"/>
        <v>27.18</v>
      </c>
      <c r="M33" s="72" t="str">
        <f t="shared" si="4"/>
        <v>No</v>
      </c>
    </row>
    <row r="34" spans="2:13" s="2" customFormat="1" ht="15" customHeight="1" x14ac:dyDescent="0.3">
      <c r="B34" s="105" t="s">
        <v>44</v>
      </c>
      <c r="C34" s="106"/>
      <c r="D34" s="61">
        <v>0.95</v>
      </c>
      <c r="E34" s="62">
        <f t="shared" si="0"/>
        <v>5.0000000000000044E-2</v>
      </c>
      <c r="F34" s="71">
        <f t="shared" si="1"/>
        <v>0.53415000000000001</v>
      </c>
      <c r="G34" s="57">
        <f t="shared" si="1"/>
        <v>0.26997499999999997</v>
      </c>
      <c r="H34" s="57">
        <f t="shared" si="1"/>
        <v>0.16547499999999998</v>
      </c>
      <c r="I34" s="58">
        <f t="shared" si="2"/>
        <v>3.0685E-2</v>
      </c>
      <c r="J34" s="59">
        <f t="shared" si="2"/>
        <v>1.1304999999999998</v>
      </c>
      <c r="K34" s="60">
        <f t="shared" si="2"/>
        <v>13.585000000000001</v>
      </c>
      <c r="L34" s="60">
        <f t="shared" si="3"/>
        <v>28.689999999999998</v>
      </c>
      <c r="M34" s="72" t="str">
        <f t="shared" si="4"/>
        <v>No</v>
      </c>
    </row>
    <row r="35" spans="2:13" s="2" customFormat="1" ht="15" customHeight="1" thickBot="1" x14ac:dyDescent="0.35">
      <c r="B35" s="100" t="s">
        <v>45</v>
      </c>
      <c r="C35" s="101"/>
      <c r="D35" s="63">
        <v>1</v>
      </c>
      <c r="E35" s="64">
        <f t="shared" si="0"/>
        <v>0</v>
      </c>
      <c r="F35" s="73">
        <f t="shared" si="1"/>
        <v>0.51</v>
      </c>
      <c r="G35" s="74">
        <f t="shared" si="1"/>
        <v>0.28399999999999997</v>
      </c>
      <c r="H35" s="74">
        <f t="shared" si="1"/>
        <v>0.17399999999999999</v>
      </c>
      <c r="I35" s="75">
        <f t="shared" si="2"/>
        <v>3.2300000000000002E-2</v>
      </c>
      <c r="J35" s="76">
        <f t="shared" si="2"/>
        <v>1.19</v>
      </c>
      <c r="K35" s="77">
        <f t="shared" si="2"/>
        <v>14.3</v>
      </c>
      <c r="L35" s="77">
        <f t="shared" si="3"/>
        <v>30.2</v>
      </c>
      <c r="M35" s="78" t="str">
        <f t="shared" si="4"/>
        <v>No</v>
      </c>
    </row>
    <row r="36" spans="2:13" s="2" customFormat="1" ht="14.5" thickBot="1" x14ac:dyDescent="0.35">
      <c r="C36" s="3"/>
      <c r="D36" s="3"/>
      <c r="E36" s="3"/>
      <c r="F36" s="3"/>
      <c r="G36" s="3"/>
      <c r="H36" s="3"/>
      <c r="I36" s="3"/>
      <c r="J36" s="3"/>
      <c r="K36" s="3"/>
      <c r="L36" s="3"/>
      <c r="M36" s="3"/>
    </row>
    <row r="37" spans="2:13" s="2" customFormat="1" x14ac:dyDescent="0.3">
      <c r="B37" s="102" t="s">
        <v>80</v>
      </c>
      <c r="C37" s="103"/>
      <c r="D37" s="103"/>
      <c r="E37" s="103"/>
      <c r="F37" s="103"/>
      <c r="G37" s="103"/>
      <c r="H37" s="103"/>
      <c r="I37" s="103"/>
      <c r="J37" s="103"/>
      <c r="K37" s="103"/>
      <c r="L37" s="103"/>
      <c r="M37" s="104"/>
    </row>
    <row r="38" spans="2:13" s="2" customFormat="1" ht="30" customHeight="1" x14ac:dyDescent="0.3">
      <c r="B38" s="110" t="s">
        <v>96</v>
      </c>
      <c r="C38" s="111"/>
      <c r="D38" s="111"/>
      <c r="E38" s="111"/>
      <c r="F38" s="111"/>
      <c r="G38" s="111"/>
      <c r="H38" s="111"/>
      <c r="I38" s="111"/>
      <c r="J38" s="111"/>
      <c r="K38" s="112"/>
      <c r="L38" s="113" t="str">
        <f>IF(COUNTIF(M15:M35,"Yes")&gt;0,"Yes",IF(COUNTIF(M15:M35,"No")&gt;0,"No",""))</f>
        <v>Yes</v>
      </c>
      <c r="M38" s="114"/>
    </row>
    <row r="39" spans="2:13" s="2" customFormat="1" ht="15" customHeight="1" thickBot="1" x14ac:dyDescent="0.35">
      <c r="B39" s="115" t="s">
        <v>102</v>
      </c>
      <c r="C39" s="116"/>
      <c r="D39" s="116"/>
      <c r="E39" s="116"/>
      <c r="F39" s="116"/>
      <c r="G39" s="116"/>
      <c r="H39" s="116"/>
      <c r="I39" s="116"/>
      <c r="J39" s="116"/>
      <c r="K39" s="116"/>
      <c r="L39" s="117" t="s">
        <v>35</v>
      </c>
      <c r="M39" s="118"/>
    </row>
    <row r="40" spans="2:13" s="2" customFormat="1" x14ac:dyDescent="0.3">
      <c r="C40" s="3"/>
      <c r="D40" s="3"/>
      <c r="E40" s="3"/>
      <c r="F40" s="3"/>
      <c r="G40" s="3"/>
      <c r="H40" s="3"/>
      <c r="I40" s="3"/>
      <c r="J40" s="3"/>
      <c r="K40" s="3"/>
      <c r="L40" s="3"/>
      <c r="M40" s="3"/>
    </row>
    <row r="41" spans="2:13" s="2" customFormat="1" x14ac:dyDescent="0.3">
      <c r="C41" s="3"/>
      <c r="D41" s="3"/>
      <c r="E41" s="3"/>
      <c r="F41" s="3"/>
      <c r="G41" s="3"/>
      <c r="H41" s="3"/>
      <c r="I41" s="3"/>
      <c r="J41" s="3"/>
      <c r="K41" s="3"/>
      <c r="L41" s="3"/>
      <c r="M41" s="3"/>
    </row>
    <row r="42" spans="2:13" s="2" customFormat="1" x14ac:dyDescent="0.3">
      <c r="C42" s="3"/>
      <c r="D42" s="3"/>
      <c r="E42" s="3"/>
      <c r="F42" s="3"/>
      <c r="G42" s="3"/>
      <c r="H42" s="3"/>
      <c r="I42" s="3"/>
      <c r="J42" s="3"/>
      <c r="K42" s="3"/>
      <c r="L42" s="82"/>
      <c r="M42" s="3"/>
    </row>
    <row r="43" spans="2:13" s="2" customFormat="1" x14ac:dyDescent="0.3">
      <c r="C43" s="3"/>
      <c r="D43" s="3"/>
      <c r="E43" s="3"/>
      <c r="F43" s="3"/>
      <c r="G43" s="3"/>
      <c r="H43" s="3"/>
      <c r="I43" s="3"/>
      <c r="J43" s="3"/>
      <c r="K43" s="3"/>
      <c r="L43" s="3"/>
      <c r="M43" s="3"/>
    </row>
    <row r="44" spans="2:13" s="2" customFormat="1" x14ac:dyDescent="0.3">
      <c r="C44" s="3"/>
      <c r="D44" s="3"/>
      <c r="E44" s="3"/>
      <c r="F44" s="3"/>
      <c r="G44" s="3"/>
      <c r="H44" s="3"/>
      <c r="I44" s="3"/>
      <c r="J44" s="3"/>
      <c r="K44" s="3"/>
      <c r="L44" s="3"/>
      <c r="M44" s="3"/>
    </row>
    <row r="45" spans="2:13" s="2" customFormat="1" x14ac:dyDescent="0.3">
      <c r="C45" s="3"/>
      <c r="D45" s="3"/>
      <c r="E45" s="3"/>
      <c r="F45" s="3"/>
      <c r="G45" s="3"/>
      <c r="H45" s="3"/>
      <c r="I45" s="3"/>
      <c r="J45" s="3"/>
      <c r="K45" s="3"/>
      <c r="L45" s="3"/>
      <c r="M45" s="3"/>
    </row>
    <row r="46" spans="2:13" s="2" customFormat="1" x14ac:dyDescent="0.3">
      <c r="C46" s="3"/>
      <c r="D46" s="3"/>
      <c r="E46" s="3"/>
      <c r="F46" s="3"/>
      <c r="G46" s="3"/>
      <c r="H46" s="3"/>
      <c r="I46" s="3"/>
      <c r="J46" s="3"/>
      <c r="K46" s="3"/>
      <c r="L46" s="3"/>
      <c r="M46" s="3"/>
    </row>
    <row r="47" spans="2:13" s="2" customFormat="1" x14ac:dyDescent="0.3">
      <c r="C47" s="3"/>
      <c r="D47" s="3"/>
      <c r="E47" s="3"/>
      <c r="F47" s="3"/>
      <c r="G47" s="3"/>
      <c r="H47" s="3"/>
      <c r="I47" s="3"/>
      <c r="J47" s="3"/>
      <c r="K47" s="3"/>
      <c r="L47" s="3"/>
      <c r="M47" s="3"/>
    </row>
    <row r="48" spans="2:13" s="2" customFormat="1" x14ac:dyDescent="0.3">
      <c r="C48" s="3"/>
      <c r="D48" s="3"/>
      <c r="E48" s="3"/>
      <c r="F48" s="3"/>
      <c r="G48" s="3"/>
      <c r="H48" s="3"/>
      <c r="I48" s="3"/>
      <c r="J48" s="3"/>
      <c r="K48" s="3"/>
      <c r="L48" s="3"/>
      <c r="M48" s="3"/>
    </row>
    <row r="49" spans="3:13" s="2" customFormat="1" x14ac:dyDescent="0.3">
      <c r="C49" s="3"/>
      <c r="D49" s="3"/>
      <c r="E49" s="3"/>
      <c r="F49" s="3"/>
      <c r="G49" s="3"/>
      <c r="H49" s="3"/>
      <c r="I49" s="3"/>
      <c r="J49" s="3"/>
      <c r="K49" s="3"/>
      <c r="L49" s="3"/>
      <c r="M49" s="3"/>
    </row>
    <row r="50" spans="3:13" s="2" customFormat="1" x14ac:dyDescent="0.3">
      <c r="C50" s="3"/>
      <c r="D50" s="3"/>
      <c r="E50" s="3"/>
      <c r="F50" s="3"/>
      <c r="G50" s="3"/>
      <c r="H50" s="3"/>
      <c r="I50" s="3"/>
      <c r="J50" s="3"/>
      <c r="K50" s="3"/>
      <c r="L50" s="3"/>
      <c r="M50" s="3"/>
    </row>
    <row r="51" spans="3:13" s="2" customFormat="1" x14ac:dyDescent="0.3">
      <c r="C51" s="3"/>
      <c r="D51" s="3"/>
      <c r="E51" s="3"/>
      <c r="F51" s="3"/>
      <c r="G51" s="3"/>
      <c r="H51" s="3"/>
      <c r="I51" s="3"/>
      <c r="J51" s="3"/>
      <c r="K51" s="3"/>
      <c r="L51" s="3"/>
      <c r="M51" s="3"/>
    </row>
    <row r="52" spans="3:13" s="2" customFormat="1" x14ac:dyDescent="0.3">
      <c r="C52" s="3"/>
      <c r="D52" s="3"/>
      <c r="E52" s="3"/>
      <c r="F52" s="3"/>
      <c r="G52" s="3"/>
      <c r="H52" s="3"/>
      <c r="I52" s="3"/>
      <c r="J52" s="3"/>
      <c r="K52" s="3"/>
      <c r="L52" s="3"/>
      <c r="M52" s="3"/>
    </row>
    <row r="53" spans="3:13" s="2" customFormat="1" x14ac:dyDescent="0.3">
      <c r="C53" s="3"/>
      <c r="D53" s="3"/>
      <c r="E53" s="3"/>
      <c r="F53" s="3"/>
      <c r="G53" s="3"/>
      <c r="H53" s="3"/>
      <c r="I53" s="3"/>
      <c r="J53" s="3"/>
      <c r="K53" s="3"/>
      <c r="L53" s="3"/>
      <c r="M53" s="3"/>
    </row>
    <row r="54" spans="3:13" s="2" customFormat="1" x14ac:dyDescent="0.3">
      <c r="C54" s="3"/>
      <c r="D54" s="3"/>
      <c r="E54" s="3"/>
      <c r="F54" s="3"/>
      <c r="G54" s="3"/>
      <c r="H54" s="3"/>
      <c r="I54" s="3"/>
      <c r="J54" s="3"/>
      <c r="K54" s="3"/>
      <c r="L54" s="3"/>
      <c r="M54" s="3"/>
    </row>
    <row r="55" spans="3:13" s="2" customFormat="1" x14ac:dyDescent="0.3">
      <c r="C55" s="3"/>
      <c r="D55" s="3"/>
      <c r="E55" s="3"/>
      <c r="F55" s="3"/>
      <c r="G55" s="3"/>
      <c r="H55" s="3"/>
      <c r="I55" s="3"/>
      <c r="J55" s="3"/>
      <c r="K55" s="3"/>
      <c r="L55" s="3"/>
      <c r="M55" s="3"/>
    </row>
    <row r="56" spans="3:13" s="2" customFormat="1" x14ac:dyDescent="0.3">
      <c r="C56" s="3"/>
      <c r="D56" s="3"/>
      <c r="E56" s="3"/>
      <c r="F56" s="3"/>
      <c r="G56" s="3"/>
      <c r="H56" s="3"/>
      <c r="I56" s="3"/>
      <c r="J56" s="3"/>
      <c r="K56" s="3"/>
      <c r="L56" s="3"/>
      <c r="M56" s="3"/>
    </row>
    <row r="57" spans="3:13" s="2" customFormat="1" x14ac:dyDescent="0.3">
      <c r="C57" s="3"/>
      <c r="D57" s="3"/>
      <c r="E57" s="3"/>
      <c r="F57" s="3"/>
      <c r="G57" s="3"/>
      <c r="H57" s="3"/>
      <c r="I57" s="3"/>
      <c r="J57" s="3"/>
      <c r="K57" s="3"/>
      <c r="L57" s="3"/>
      <c r="M57" s="3"/>
    </row>
    <row r="58" spans="3:13" s="2" customFormat="1" x14ac:dyDescent="0.3">
      <c r="C58" s="3"/>
      <c r="D58" s="3"/>
      <c r="E58" s="3"/>
      <c r="F58" s="3"/>
      <c r="G58" s="3"/>
      <c r="H58" s="3"/>
      <c r="I58" s="3"/>
      <c r="J58" s="3"/>
      <c r="K58" s="3"/>
      <c r="L58" s="3"/>
      <c r="M58" s="3"/>
    </row>
    <row r="59" spans="3:13" s="2" customFormat="1" x14ac:dyDescent="0.3">
      <c r="C59" s="3"/>
      <c r="D59" s="3"/>
      <c r="E59" s="3"/>
      <c r="F59" s="3"/>
      <c r="G59" s="3"/>
      <c r="H59" s="3"/>
      <c r="I59" s="3"/>
      <c r="J59" s="3"/>
      <c r="K59" s="3"/>
      <c r="L59" s="3"/>
      <c r="M59" s="3"/>
    </row>
    <row r="60" spans="3:13" s="2" customFormat="1" x14ac:dyDescent="0.3">
      <c r="C60" s="3"/>
      <c r="D60" s="3"/>
      <c r="E60" s="3"/>
      <c r="F60" s="3"/>
      <c r="G60" s="3"/>
      <c r="H60" s="3"/>
      <c r="I60" s="3"/>
      <c r="J60" s="3"/>
      <c r="K60" s="3"/>
      <c r="L60" s="3"/>
      <c r="M60" s="3"/>
    </row>
    <row r="61" spans="3:13" s="2" customFormat="1" x14ac:dyDescent="0.3">
      <c r="C61" s="3"/>
      <c r="D61" s="3"/>
      <c r="E61" s="3"/>
      <c r="F61" s="3"/>
      <c r="G61" s="3"/>
      <c r="H61" s="3"/>
      <c r="I61" s="3"/>
      <c r="J61" s="3"/>
      <c r="K61" s="3"/>
      <c r="L61" s="3"/>
      <c r="M61" s="3"/>
    </row>
    <row r="62" spans="3:13" s="2" customFormat="1" x14ac:dyDescent="0.3">
      <c r="C62" s="3"/>
      <c r="D62" s="3"/>
      <c r="E62" s="3"/>
      <c r="F62" s="3"/>
      <c r="G62" s="3"/>
      <c r="H62" s="3"/>
      <c r="I62" s="3"/>
      <c r="J62" s="3"/>
      <c r="K62" s="3"/>
      <c r="L62" s="3"/>
      <c r="M62" s="3"/>
    </row>
    <row r="63" spans="3:13" s="2" customFormat="1" x14ac:dyDescent="0.3">
      <c r="C63" s="3"/>
      <c r="D63" s="3"/>
      <c r="E63" s="3"/>
      <c r="F63" s="3"/>
      <c r="G63" s="3"/>
      <c r="H63" s="3"/>
      <c r="I63" s="3"/>
      <c r="J63" s="3"/>
      <c r="K63" s="3"/>
      <c r="L63" s="3"/>
      <c r="M63" s="3"/>
    </row>
    <row r="64" spans="3:13" s="2" customFormat="1" x14ac:dyDescent="0.3">
      <c r="C64" s="3"/>
      <c r="D64" s="3"/>
      <c r="E64" s="3"/>
      <c r="F64" s="3"/>
      <c r="G64" s="3"/>
      <c r="H64" s="3"/>
      <c r="I64" s="3"/>
      <c r="J64" s="3"/>
      <c r="K64" s="3"/>
      <c r="L64" s="3"/>
      <c r="M64" s="3"/>
    </row>
    <row r="65" spans="3:13" s="2" customFormat="1" x14ac:dyDescent="0.3">
      <c r="C65" s="3"/>
      <c r="D65" s="3"/>
      <c r="E65" s="3"/>
      <c r="F65" s="3"/>
      <c r="G65" s="3"/>
      <c r="H65" s="3"/>
      <c r="I65" s="3"/>
      <c r="J65" s="3"/>
      <c r="K65" s="3"/>
      <c r="L65" s="3"/>
      <c r="M65" s="3"/>
    </row>
    <row r="66" spans="3:13" s="2" customFormat="1" x14ac:dyDescent="0.3">
      <c r="C66" s="3"/>
      <c r="D66" s="3"/>
      <c r="E66" s="3"/>
      <c r="F66" s="3"/>
      <c r="G66" s="3"/>
      <c r="H66" s="3"/>
      <c r="I66" s="3"/>
      <c r="J66" s="3"/>
      <c r="K66" s="3"/>
      <c r="L66" s="3"/>
      <c r="M66" s="3"/>
    </row>
    <row r="67" spans="3:13" s="2" customFormat="1" x14ac:dyDescent="0.3">
      <c r="C67" s="3"/>
      <c r="D67" s="3"/>
      <c r="E67" s="3"/>
      <c r="F67" s="3"/>
      <c r="G67" s="3"/>
      <c r="H67" s="3"/>
      <c r="I67" s="3"/>
      <c r="J67" s="3"/>
      <c r="K67" s="3"/>
      <c r="L67" s="3"/>
      <c r="M67" s="3"/>
    </row>
    <row r="68" spans="3:13" s="2" customFormat="1" x14ac:dyDescent="0.3">
      <c r="C68" s="3"/>
      <c r="D68" s="3"/>
      <c r="E68" s="3"/>
      <c r="F68" s="3"/>
      <c r="G68" s="3"/>
      <c r="H68" s="3"/>
      <c r="I68" s="3"/>
      <c r="J68" s="3"/>
      <c r="K68" s="3"/>
      <c r="L68" s="3"/>
      <c r="M68" s="3"/>
    </row>
    <row r="69" spans="3:13" s="2" customFormat="1" x14ac:dyDescent="0.3">
      <c r="C69" s="3"/>
      <c r="D69" s="3"/>
      <c r="E69" s="3"/>
      <c r="F69" s="3"/>
      <c r="G69" s="3"/>
      <c r="H69" s="3"/>
      <c r="I69" s="3"/>
      <c r="J69" s="3"/>
      <c r="K69" s="3"/>
      <c r="L69" s="3"/>
      <c r="M69" s="3"/>
    </row>
    <row r="70" spans="3:13" s="2" customFormat="1" x14ac:dyDescent="0.3">
      <c r="C70" s="3"/>
      <c r="D70" s="3"/>
      <c r="E70" s="3"/>
      <c r="F70" s="3"/>
      <c r="G70" s="3"/>
      <c r="H70" s="3"/>
      <c r="I70" s="3"/>
      <c r="J70" s="3"/>
      <c r="K70" s="3"/>
      <c r="L70" s="3"/>
      <c r="M70" s="3"/>
    </row>
    <row r="71" spans="3:13" s="2" customFormat="1" x14ac:dyDescent="0.3">
      <c r="C71" s="3"/>
      <c r="D71" s="3"/>
      <c r="E71" s="3"/>
      <c r="F71" s="3"/>
      <c r="G71" s="3"/>
      <c r="H71" s="3"/>
      <c r="I71" s="3"/>
      <c r="J71" s="3"/>
      <c r="K71" s="3"/>
      <c r="L71" s="3"/>
      <c r="M71" s="3"/>
    </row>
    <row r="72" spans="3:13" s="2" customFormat="1" x14ac:dyDescent="0.3">
      <c r="C72" s="3"/>
      <c r="D72" s="3"/>
      <c r="E72" s="3"/>
      <c r="F72" s="3"/>
      <c r="G72" s="3"/>
      <c r="H72" s="3"/>
      <c r="I72" s="3"/>
      <c r="J72" s="3"/>
      <c r="K72" s="3"/>
      <c r="L72" s="3"/>
      <c r="M72" s="3"/>
    </row>
    <row r="73" spans="3:13" s="2" customFormat="1" x14ac:dyDescent="0.3">
      <c r="C73" s="3"/>
      <c r="D73" s="3"/>
      <c r="E73" s="3"/>
      <c r="F73" s="3"/>
      <c r="G73" s="3"/>
      <c r="H73" s="3"/>
      <c r="I73" s="3"/>
      <c r="J73" s="3"/>
      <c r="K73" s="3"/>
      <c r="L73" s="3"/>
      <c r="M73" s="3"/>
    </row>
    <row r="74" spans="3:13" s="2" customFormat="1" x14ac:dyDescent="0.3">
      <c r="C74" s="3"/>
      <c r="D74" s="3"/>
      <c r="E74" s="3"/>
      <c r="F74" s="3"/>
      <c r="G74" s="3"/>
      <c r="H74" s="3"/>
      <c r="I74" s="3"/>
      <c r="J74" s="3"/>
      <c r="K74" s="3"/>
      <c r="L74" s="3"/>
      <c r="M74" s="3"/>
    </row>
    <row r="75" spans="3:13" s="2" customFormat="1" x14ac:dyDescent="0.3">
      <c r="C75" s="3"/>
      <c r="D75" s="3"/>
      <c r="E75" s="3"/>
      <c r="F75" s="3"/>
      <c r="G75" s="3"/>
      <c r="H75" s="3"/>
      <c r="I75" s="3"/>
      <c r="J75" s="3"/>
      <c r="K75" s="3"/>
      <c r="L75" s="3"/>
      <c r="M75" s="3"/>
    </row>
    <row r="76" spans="3:13" s="2" customFormat="1" x14ac:dyDescent="0.3">
      <c r="C76" s="3"/>
      <c r="D76" s="3"/>
      <c r="E76" s="3"/>
      <c r="F76" s="3"/>
      <c r="G76" s="3"/>
      <c r="H76" s="3"/>
      <c r="I76" s="3"/>
      <c r="J76" s="3"/>
      <c r="K76" s="3"/>
      <c r="L76" s="3"/>
      <c r="M76" s="3"/>
    </row>
    <row r="77" spans="3:13" s="2" customFormat="1" x14ac:dyDescent="0.3">
      <c r="C77" s="3"/>
      <c r="D77" s="3"/>
      <c r="E77" s="3"/>
      <c r="F77" s="3"/>
      <c r="G77" s="3"/>
      <c r="H77" s="3"/>
      <c r="I77" s="3"/>
      <c r="J77" s="3"/>
      <c r="K77" s="3"/>
      <c r="L77" s="3"/>
      <c r="M77" s="3"/>
    </row>
    <row r="78" spans="3:13" s="2" customFormat="1" x14ac:dyDescent="0.3">
      <c r="C78" s="3"/>
      <c r="D78" s="3"/>
      <c r="E78" s="3"/>
      <c r="F78" s="3"/>
      <c r="G78" s="3"/>
      <c r="H78" s="3"/>
      <c r="I78" s="3"/>
      <c r="J78" s="3"/>
      <c r="K78" s="3"/>
      <c r="L78" s="3"/>
      <c r="M78" s="3"/>
    </row>
    <row r="79" spans="3:13" s="2" customFormat="1" x14ac:dyDescent="0.3">
      <c r="C79" s="3"/>
      <c r="D79" s="3"/>
      <c r="E79" s="3"/>
      <c r="F79" s="3"/>
      <c r="G79" s="3"/>
      <c r="H79" s="3"/>
      <c r="I79" s="3"/>
      <c r="J79" s="3"/>
      <c r="K79" s="3"/>
      <c r="L79" s="3"/>
      <c r="M79" s="3"/>
    </row>
    <row r="80" spans="3:13" s="2" customFormat="1" x14ac:dyDescent="0.3">
      <c r="C80" s="3"/>
      <c r="D80" s="3"/>
      <c r="E80" s="3"/>
      <c r="F80" s="3"/>
      <c r="G80" s="3"/>
      <c r="H80" s="3"/>
      <c r="I80" s="3"/>
      <c r="J80" s="3"/>
      <c r="K80" s="3"/>
      <c r="L80" s="3"/>
      <c r="M80" s="3"/>
    </row>
    <row r="81" spans="3:13" s="2" customFormat="1" x14ac:dyDescent="0.3">
      <c r="C81" s="3"/>
      <c r="D81" s="3"/>
      <c r="E81" s="3"/>
      <c r="F81" s="3"/>
      <c r="G81" s="3"/>
      <c r="H81" s="3"/>
      <c r="I81" s="3"/>
      <c r="J81" s="3"/>
      <c r="K81" s="3"/>
      <c r="L81" s="3"/>
      <c r="M81" s="3"/>
    </row>
    <row r="82" spans="3:13" s="2" customFormat="1" x14ac:dyDescent="0.3">
      <c r="C82" s="3"/>
      <c r="D82" s="3"/>
      <c r="E82" s="3"/>
      <c r="F82" s="3"/>
      <c r="G82" s="3"/>
      <c r="H82" s="3"/>
      <c r="I82" s="3"/>
      <c r="J82" s="3"/>
      <c r="K82" s="3"/>
      <c r="L82" s="3"/>
      <c r="M82" s="3"/>
    </row>
    <row r="83" spans="3:13" s="2" customFormat="1" x14ac:dyDescent="0.3">
      <c r="C83" s="3"/>
      <c r="D83" s="3"/>
      <c r="E83" s="3"/>
      <c r="F83" s="3"/>
      <c r="G83" s="3"/>
      <c r="H83" s="3"/>
      <c r="I83" s="3"/>
      <c r="J83" s="3"/>
      <c r="K83" s="3"/>
      <c r="L83" s="3"/>
      <c r="M83" s="3"/>
    </row>
    <row r="84" spans="3:13" s="2" customFormat="1" x14ac:dyDescent="0.3">
      <c r="C84" s="3"/>
      <c r="D84" s="3"/>
      <c r="E84" s="3"/>
      <c r="F84" s="3"/>
      <c r="G84" s="3"/>
      <c r="H84" s="3"/>
      <c r="I84" s="3"/>
      <c r="J84" s="3"/>
      <c r="K84" s="3"/>
      <c r="L84" s="3"/>
      <c r="M84" s="3"/>
    </row>
    <row r="85" spans="3:13" s="2" customFormat="1" x14ac:dyDescent="0.3">
      <c r="C85" s="3"/>
      <c r="D85" s="3"/>
      <c r="E85" s="3"/>
      <c r="F85" s="3"/>
      <c r="G85" s="3"/>
      <c r="H85" s="3"/>
      <c r="I85" s="3"/>
      <c r="J85" s="3"/>
      <c r="K85" s="3"/>
      <c r="L85" s="3"/>
      <c r="M85" s="3"/>
    </row>
    <row r="86" spans="3:13" s="2" customFormat="1" x14ac:dyDescent="0.3">
      <c r="C86" s="3"/>
      <c r="D86" s="3"/>
      <c r="E86" s="3"/>
      <c r="F86" s="3"/>
      <c r="G86" s="3"/>
      <c r="H86" s="3"/>
      <c r="I86" s="3"/>
      <c r="J86" s="3"/>
      <c r="K86" s="3"/>
      <c r="L86" s="3"/>
      <c r="M86" s="3"/>
    </row>
    <row r="87" spans="3:13" s="2" customFormat="1" x14ac:dyDescent="0.3">
      <c r="C87" s="3"/>
      <c r="D87" s="3"/>
      <c r="E87" s="3"/>
      <c r="F87" s="3"/>
      <c r="G87" s="3"/>
      <c r="H87" s="3"/>
      <c r="I87" s="3"/>
      <c r="J87" s="3"/>
      <c r="K87" s="3"/>
      <c r="L87" s="3"/>
      <c r="M87" s="3"/>
    </row>
    <row r="88" spans="3:13" s="2" customFormat="1" x14ac:dyDescent="0.3">
      <c r="C88" s="3"/>
      <c r="D88" s="3"/>
      <c r="E88" s="3"/>
      <c r="F88" s="3"/>
      <c r="G88" s="3"/>
      <c r="H88" s="3"/>
      <c r="I88" s="3"/>
      <c r="J88" s="3"/>
      <c r="K88" s="3"/>
      <c r="L88" s="3"/>
      <c r="M88" s="3"/>
    </row>
    <row r="89" spans="3:13" s="2" customFormat="1" x14ac:dyDescent="0.3">
      <c r="C89" s="3"/>
      <c r="D89" s="3"/>
      <c r="E89" s="3"/>
      <c r="F89" s="3"/>
      <c r="G89" s="3"/>
      <c r="H89" s="3"/>
      <c r="I89" s="3"/>
      <c r="J89" s="3"/>
      <c r="K89" s="3"/>
      <c r="L89" s="3"/>
      <c r="M89" s="3"/>
    </row>
    <row r="90" spans="3:13" s="2" customFormat="1" x14ac:dyDescent="0.3">
      <c r="C90" s="3"/>
      <c r="D90" s="3"/>
      <c r="E90" s="3"/>
      <c r="F90" s="3"/>
      <c r="G90" s="3"/>
      <c r="H90" s="3"/>
      <c r="I90" s="3"/>
      <c r="J90" s="3"/>
      <c r="K90" s="3"/>
      <c r="L90" s="3"/>
      <c r="M90" s="3"/>
    </row>
    <row r="91" spans="3:13" s="2" customFormat="1" x14ac:dyDescent="0.3">
      <c r="C91" s="3"/>
      <c r="D91" s="3"/>
      <c r="E91" s="3"/>
      <c r="F91" s="3"/>
      <c r="G91" s="3"/>
      <c r="H91" s="3"/>
      <c r="I91" s="3"/>
      <c r="J91" s="3"/>
      <c r="K91" s="3"/>
      <c r="L91" s="3"/>
      <c r="M91" s="3"/>
    </row>
    <row r="92" spans="3:13" s="2" customFormat="1" x14ac:dyDescent="0.3">
      <c r="C92" s="3"/>
      <c r="D92" s="3"/>
      <c r="E92" s="3"/>
      <c r="F92" s="3"/>
      <c r="G92" s="3"/>
      <c r="H92" s="3"/>
      <c r="I92" s="3"/>
      <c r="J92" s="3"/>
      <c r="K92" s="3"/>
      <c r="L92" s="3"/>
      <c r="M92" s="3"/>
    </row>
    <row r="93" spans="3:13" s="2" customFormat="1" x14ac:dyDescent="0.3">
      <c r="C93" s="3"/>
      <c r="D93" s="3"/>
      <c r="E93" s="3"/>
      <c r="F93" s="3"/>
      <c r="G93" s="3"/>
      <c r="H93" s="3"/>
      <c r="I93" s="3"/>
      <c r="J93" s="3"/>
      <c r="K93" s="3"/>
      <c r="L93" s="3"/>
      <c r="M93" s="3"/>
    </row>
    <row r="94" spans="3:13" s="2" customFormat="1" x14ac:dyDescent="0.3">
      <c r="C94" s="3"/>
      <c r="D94" s="3"/>
      <c r="E94" s="3"/>
      <c r="F94" s="3"/>
      <c r="G94" s="3"/>
      <c r="H94" s="3"/>
      <c r="I94" s="3"/>
      <c r="J94" s="3"/>
      <c r="K94" s="3"/>
      <c r="L94" s="3"/>
      <c r="M94" s="3"/>
    </row>
    <row r="95" spans="3:13" s="2" customFormat="1" x14ac:dyDescent="0.3">
      <c r="C95" s="3"/>
      <c r="D95" s="3"/>
      <c r="E95" s="3"/>
      <c r="F95" s="3"/>
      <c r="G95" s="3"/>
      <c r="H95" s="3"/>
      <c r="I95" s="3"/>
      <c r="J95" s="3"/>
      <c r="K95" s="3"/>
      <c r="L95" s="3"/>
      <c r="M95" s="3"/>
    </row>
    <row r="96" spans="3:13" s="2" customFormat="1" x14ac:dyDescent="0.3">
      <c r="C96" s="3"/>
      <c r="D96" s="3"/>
      <c r="E96" s="3"/>
      <c r="F96" s="3"/>
      <c r="G96" s="3"/>
      <c r="H96" s="3"/>
      <c r="I96" s="3"/>
      <c r="J96" s="3"/>
      <c r="K96" s="3"/>
      <c r="L96" s="3"/>
      <c r="M96" s="3"/>
    </row>
    <row r="97" spans="3:13" s="2" customFormat="1" x14ac:dyDescent="0.3">
      <c r="C97" s="3"/>
      <c r="D97" s="3"/>
      <c r="E97" s="3"/>
      <c r="F97" s="3"/>
      <c r="G97" s="3"/>
      <c r="H97" s="3"/>
      <c r="I97" s="3"/>
      <c r="J97" s="3"/>
      <c r="K97" s="3"/>
      <c r="L97" s="3"/>
      <c r="M97" s="3"/>
    </row>
    <row r="98" spans="3:13" s="2" customFormat="1" x14ac:dyDescent="0.3">
      <c r="C98" s="3"/>
      <c r="D98" s="3"/>
      <c r="E98" s="3"/>
      <c r="F98" s="3"/>
      <c r="G98" s="3"/>
      <c r="H98" s="3"/>
      <c r="I98" s="3"/>
      <c r="J98" s="3"/>
      <c r="K98" s="3"/>
      <c r="L98" s="3"/>
      <c r="M98" s="3"/>
    </row>
    <row r="99" spans="3:13" s="2" customFormat="1" x14ac:dyDescent="0.3">
      <c r="C99" s="3"/>
      <c r="D99" s="3"/>
      <c r="E99" s="3"/>
      <c r="F99" s="3"/>
      <c r="G99" s="3"/>
      <c r="H99" s="3"/>
      <c r="I99" s="3"/>
      <c r="J99" s="3"/>
      <c r="K99" s="3"/>
      <c r="L99" s="3"/>
      <c r="M99" s="3"/>
    </row>
    <row r="100" spans="3:13" s="2" customFormat="1" x14ac:dyDescent="0.3">
      <c r="C100" s="3"/>
      <c r="D100" s="3"/>
      <c r="E100" s="3"/>
      <c r="F100" s="3"/>
      <c r="G100" s="3"/>
      <c r="H100" s="3"/>
      <c r="I100" s="3"/>
      <c r="J100" s="3"/>
      <c r="K100" s="3"/>
      <c r="L100" s="3"/>
      <c r="M100" s="3"/>
    </row>
  </sheetData>
  <sheetProtection algorithmName="SHA-512" hashValue="A4oGQIutXjjNPeu9LtTwFLUq2h7NmByqon0aCCgj2RWsNxWG7LNe7clMRAd2+1kNxtc7hLbRFdmWnljc0tVhiw==" saltValue="qEPHwcB95Sn/TR6xtoRe6w==" spinCount="100000" sheet="1" objects="1" scenarios="1"/>
  <mergeCells count="33">
    <mergeCell ref="B39:K39"/>
    <mergeCell ref="L39:M39"/>
    <mergeCell ref="B32:C32"/>
    <mergeCell ref="B33:C33"/>
    <mergeCell ref="B34:C34"/>
    <mergeCell ref="B35:C35"/>
    <mergeCell ref="B37:M37"/>
    <mergeCell ref="B38:K38"/>
    <mergeCell ref="L38:M38"/>
    <mergeCell ref="B31:C31"/>
    <mergeCell ref="B20:C20"/>
    <mergeCell ref="B21:C21"/>
    <mergeCell ref="B22:C22"/>
    <mergeCell ref="B23:C23"/>
    <mergeCell ref="B24:C24"/>
    <mergeCell ref="B25:C25"/>
    <mergeCell ref="B26:C26"/>
    <mergeCell ref="B27:C27"/>
    <mergeCell ref="B28:C28"/>
    <mergeCell ref="B29:C29"/>
    <mergeCell ref="B30:C30"/>
    <mergeCell ref="B19:C19"/>
    <mergeCell ref="B2:M2"/>
    <mergeCell ref="B3:M3"/>
    <mergeCell ref="B4:M4"/>
    <mergeCell ref="B5:M5"/>
    <mergeCell ref="B7:M7"/>
    <mergeCell ref="B13:M13"/>
    <mergeCell ref="B14:C14"/>
    <mergeCell ref="B15:C15"/>
    <mergeCell ref="B16:C16"/>
    <mergeCell ref="B17:C17"/>
    <mergeCell ref="B18:C18"/>
  </mergeCells>
  <conditionalFormatting sqref="F15:F35">
    <cfRule type="cellIs" dxfId="11" priority="8" operator="between">
      <formula>0.7</formula>
      <formula>0.8</formula>
    </cfRule>
  </conditionalFormatting>
  <conditionalFormatting sqref="G15:G35">
    <cfRule type="cellIs" dxfId="10" priority="7" operator="between">
      <formula>0.05</formula>
      <formula>0.25</formula>
    </cfRule>
  </conditionalFormatting>
  <conditionalFormatting sqref="H15:H35">
    <cfRule type="cellIs" dxfId="9" priority="6" operator="between">
      <formula>0.05</formula>
      <formula>0.15</formula>
    </cfRule>
  </conditionalFormatting>
  <conditionalFormatting sqref="I15:I35">
    <cfRule type="cellIs" dxfId="8" priority="5" operator="between">
      <formula>0.01</formula>
      <formula>0.05</formula>
    </cfRule>
  </conditionalFormatting>
  <conditionalFormatting sqref="J15:J35">
    <cfRule type="cellIs" dxfId="7" priority="12" operator="lessThan">
      <formula>3</formula>
    </cfRule>
  </conditionalFormatting>
  <conditionalFormatting sqref="K15:K35">
    <cfRule type="cellIs" dxfId="6" priority="9" operator="lessThan">
      <formula>30</formula>
    </cfRule>
  </conditionalFormatting>
  <conditionalFormatting sqref="L15:L35">
    <cfRule type="expression" dxfId="5" priority="10">
      <formula>OR(AND($M$9="Olsen", L15&lt;20), AND($M$9="Mehlich-3", L15&lt;30))</formula>
    </cfRule>
  </conditionalFormatting>
  <conditionalFormatting sqref="L38">
    <cfRule type="containsText" dxfId="4" priority="3" operator="containsText" text="Yes">
      <formula>NOT(ISERROR(SEARCH("Yes",L38)))</formula>
    </cfRule>
    <cfRule type="cellIs" dxfId="3" priority="4" operator="equal">
      <formula>"No"</formula>
    </cfRule>
  </conditionalFormatting>
  <conditionalFormatting sqref="L39">
    <cfRule type="expression" dxfId="2" priority="1">
      <formula>INDEX($B$15:$M$35,MATCH($L$39,$B$15:$B$35,0),12)="Yes"</formula>
    </cfRule>
    <cfRule type="expression" dxfId="1" priority="2">
      <formula>INDEX($B$15:$M$35,MATCH($L$39,$B$15:$B$35,0),12)="No"</formula>
    </cfRule>
  </conditionalFormatting>
  <conditionalFormatting sqref="M15:M35">
    <cfRule type="cellIs" dxfId="0" priority="11" operator="equal">
      <formula>"Yes"</formula>
    </cfRule>
  </conditionalFormatting>
  <dataValidations count="5">
    <dataValidation type="list" allowBlank="1" showInputMessage="1" showErrorMessage="1" sqref="L39:M39" xr:uid="{92CDD8DD-8E79-4C0C-87CA-4C85E7AF904C}">
      <formula1>$B$15:$B$35</formula1>
    </dataValidation>
    <dataValidation type="list" allowBlank="1" showInputMessage="1" showErrorMessage="1" errorTitle="Invalid Entry" error="Please select a Phosphorus Test Method from the pulldown list." sqref="M9" xr:uid="{2561712A-0EC9-4652-94A2-62F037090775}">
      <formula1>"Olsen, Mehlich-3"</formula1>
    </dataValidation>
    <dataValidation type="list" allowBlank="1" showInputMessage="1" showErrorMessage="1" errorTitle="Invalid Entry" error="Please select YES or NO from the pulldown list." sqref="D9:E9" xr:uid="{168C0E14-B6D5-466E-9FEB-CBCD0BB55767}">
      <formula1>"Yes, No"</formula1>
    </dataValidation>
    <dataValidation type="decimal" allowBlank="1" showInputMessage="1" showErrorMessage="1" errorTitle="Invalid Entry" error="Please enter a percentage between 0% and 100%." sqref="F9:I10" xr:uid="{43F78B33-20DE-47A5-863D-A57148B1BE91}">
      <formula1>0</formula1>
      <formula2>1</formula2>
    </dataValidation>
    <dataValidation type="decimal" operator="greaterThanOrEqual" allowBlank="1" showInputMessage="1" showErrorMessage="1" errorTitle="Invalid Entry" error="Please enter a number greater than or equal zero." sqref="J9:L10" xr:uid="{FD3AA46A-F73A-486B-B9B0-20894A444FAB}">
      <formula1>0</formula1>
    </dataValidation>
  </dataValidations>
  <pageMargins left="0.7" right="0.7" top="0.75" bottom="0.75" header="0.3" footer="0.3"/>
  <pageSetup scale="63" fitToHeight="0" orientation="landscape" r:id="rId1"/>
  <headerFooter>
    <oddFooter>&amp;L&amp;F, &amp;A&amp;R&amp;D, &amp;T</oddFooter>
  </headerFooter>
  <colBreaks count="1" manualBreakCount="1">
    <brk id="1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0D93B-0CB4-4CAF-8C5D-CA8498F7B888}">
  <sheetPr>
    <tabColor theme="4" tint="0.79998168889431442"/>
    <pageSetUpPr fitToPage="1"/>
  </sheetPr>
  <dimension ref="B2"/>
  <sheetViews>
    <sheetView zoomScaleNormal="100" workbookViewId="0"/>
  </sheetViews>
  <sheetFormatPr defaultColWidth="9.1796875" defaultRowHeight="14" x14ac:dyDescent="0.3"/>
  <cols>
    <col min="1" max="1" width="9.1796875" style="10" customWidth="1"/>
    <col min="2" max="16384" width="9.1796875" style="10"/>
  </cols>
  <sheetData>
    <row r="2" spans="2:2" x14ac:dyDescent="0.3">
      <c r="B2" s="1" t="s">
        <v>58</v>
      </c>
    </row>
  </sheetData>
  <sheetProtection algorithmName="SHA-512" hashValue="lHg5RSRo97kTRDa5UT8gWtMHmxbrnTfi8TkafFn4VemjxcH5JeW+brrBPx+D7+2uPWcnMY6J76N/Hu5YKvk/7A==" saltValue="yoDECQwwcumBhnDT3bG1bg==" spinCount="100000" sheet="1" objects="1" scenarios="1"/>
  <phoneticPr fontId="3" type="noConversion"/>
  <pageMargins left="0.7" right="0.7" top="0.75" bottom="0.75" header="0.3" footer="0.3"/>
  <pageSetup scale="6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39D97-5317-4C39-96FF-8DCB8E916FD7}">
  <sheetPr>
    <tabColor theme="4" tint="0.79998168889431442"/>
    <pageSetUpPr fitToPage="1"/>
  </sheetPr>
  <dimension ref="B2"/>
  <sheetViews>
    <sheetView workbookViewId="0"/>
  </sheetViews>
  <sheetFormatPr defaultColWidth="9.1796875" defaultRowHeight="14" x14ac:dyDescent="0.3"/>
  <cols>
    <col min="1" max="16384" width="9.1796875" style="10"/>
  </cols>
  <sheetData>
    <row r="2" spans="2:2" x14ac:dyDescent="0.3">
      <c r="B2" s="1" t="s">
        <v>59</v>
      </c>
    </row>
  </sheetData>
  <sheetProtection algorithmName="SHA-512" hashValue="qS1P/LKx5W3qpLc408SgvwxZo06vNxNUokFSpStbyblDzBHRDo0FmBlBWfXlnV/+95jTKCbZ907k5HJrcJuYnQ==" saltValue="0cORtkbHYoO8PeUcsZSsBw==" spinCount="100000" sheet="1" objects="1" scenarios="1"/>
  <pageMargins left="0.7" right="0.7" top="0.75" bottom="0.75" header="0.3" footer="0.3"/>
  <pageSetup scale="98"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C1B6D-195B-437B-9B34-1CDC7D9A90D7}">
  <sheetPr>
    <tabColor theme="9" tint="0.39997558519241921"/>
    <pageSetUpPr fitToPage="1"/>
  </sheetPr>
  <dimension ref="A1:K100"/>
  <sheetViews>
    <sheetView zoomScaleNormal="100" zoomScaleSheetLayoutView="85" workbookViewId="0">
      <selection activeCell="P10" sqref="P10"/>
    </sheetView>
  </sheetViews>
  <sheetFormatPr defaultColWidth="8.81640625" defaultRowHeight="14" x14ac:dyDescent="0.3"/>
  <cols>
    <col min="1" max="1" width="4.81640625" style="2" customWidth="1"/>
    <col min="2" max="2" width="25.453125" style="2" customWidth="1"/>
    <col min="3" max="3" width="13.7265625" style="3" customWidth="1"/>
    <col min="4" max="4" width="11" style="3" customWidth="1"/>
    <col min="5" max="6" width="10.1796875" style="3" customWidth="1"/>
    <col min="7" max="7" width="13.26953125" style="3" customWidth="1"/>
    <col min="8" max="8" width="16.7265625" style="3" bestFit="1" customWidth="1"/>
    <col min="9" max="9" width="23.81640625" style="3" customWidth="1"/>
    <col min="10" max="10" width="17.81640625" style="3" customWidth="1"/>
    <col min="11" max="11" width="5.26953125" style="3" customWidth="1"/>
    <col min="12" max="16384" width="8.81640625" style="10"/>
  </cols>
  <sheetData>
    <row r="1" spans="2:11" s="2" customFormat="1" ht="14.5" thickBot="1" x14ac:dyDescent="0.35">
      <c r="C1" s="3"/>
      <c r="D1" s="3"/>
      <c r="E1" s="3"/>
      <c r="F1" s="3"/>
      <c r="G1" s="3"/>
      <c r="H1" s="3"/>
      <c r="I1" s="3"/>
      <c r="J1" s="3"/>
      <c r="K1" s="3"/>
    </row>
    <row r="2" spans="2:11" s="2" customFormat="1" ht="39.75" customHeight="1" x14ac:dyDescent="0.3">
      <c r="B2" s="129" t="str">
        <f>INTRO!B20</f>
        <v>Bioretention Media Mix - Soil Sample Quality Assurance (QA) Check</v>
      </c>
      <c r="C2" s="130"/>
      <c r="D2" s="130"/>
      <c r="E2" s="130"/>
      <c r="F2" s="130"/>
      <c r="G2" s="130"/>
      <c r="H2" s="130"/>
      <c r="I2" s="130"/>
      <c r="J2" s="131"/>
      <c r="K2" s="26"/>
    </row>
    <row r="3" spans="2:11" s="2" customFormat="1" ht="15" customHeight="1" x14ac:dyDescent="0.3">
      <c r="B3" s="132" t="str">
        <f>INTRO!B4</f>
        <v>MHFD-MediaMixTool, Version 1.00 (April 2025)</v>
      </c>
      <c r="C3" s="132"/>
      <c r="D3" s="132"/>
      <c r="E3" s="132"/>
      <c r="F3" s="132"/>
      <c r="G3" s="132"/>
      <c r="H3" s="132"/>
      <c r="I3" s="132"/>
      <c r="J3" s="132"/>
      <c r="K3" s="26"/>
    </row>
    <row r="4" spans="2:11" s="2" customFormat="1" ht="15" customHeight="1" x14ac:dyDescent="0.3">
      <c r="B4" s="148"/>
      <c r="C4" s="148"/>
      <c r="D4" s="148"/>
      <c r="E4" s="148"/>
      <c r="F4" s="148"/>
      <c r="G4" s="148"/>
      <c r="H4" s="148"/>
      <c r="I4" s="148"/>
      <c r="J4" s="148"/>
      <c r="K4" s="26"/>
    </row>
    <row r="5" spans="2:11" s="2" customFormat="1" ht="60" customHeight="1" x14ac:dyDescent="0.3">
      <c r="B5" s="91" t="s">
        <v>100</v>
      </c>
      <c r="C5" s="91"/>
      <c r="D5" s="91"/>
      <c r="E5" s="91"/>
      <c r="F5" s="91"/>
      <c r="G5" s="91"/>
      <c r="H5" s="91"/>
      <c r="I5" s="91"/>
      <c r="J5" s="91"/>
      <c r="K5" s="26"/>
    </row>
    <row r="6" spans="2:11" s="2" customFormat="1" ht="15" customHeight="1" thickBot="1" x14ac:dyDescent="0.35">
      <c r="B6" s="6"/>
      <c r="C6" s="6"/>
      <c r="D6" s="6"/>
      <c r="E6" s="6"/>
      <c r="F6" s="6"/>
      <c r="G6" s="6"/>
      <c r="H6" s="6"/>
      <c r="I6" s="27"/>
      <c r="J6" s="27"/>
      <c r="K6" s="26"/>
    </row>
    <row r="7" spans="2:11" s="2" customFormat="1" ht="21.75" customHeight="1" x14ac:dyDescent="0.3">
      <c r="B7" s="126" t="s">
        <v>76</v>
      </c>
      <c r="C7" s="127"/>
      <c r="D7" s="127"/>
      <c r="E7" s="127"/>
      <c r="F7" s="127"/>
      <c r="G7" s="127"/>
      <c r="H7" s="127"/>
      <c r="I7" s="127"/>
      <c r="J7" s="128"/>
      <c r="K7" s="3"/>
    </row>
    <row r="8" spans="2:11" s="2" customFormat="1" ht="21.75" customHeight="1" x14ac:dyDescent="0.3">
      <c r="B8" s="135" t="s">
        <v>69</v>
      </c>
      <c r="C8" s="136"/>
      <c r="D8" s="136"/>
      <c r="E8" s="137"/>
      <c r="F8" s="137"/>
      <c r="G8" s="137"/>
      <c r="H8" s="137"/>
      <c r="I8" s="137"/>
      <c r="J8" s="138"/>
      <c r="K8" s="3"/>
    </row>
    <row r="9" spans="2:11" s="2" customFormat="1" ht="21.75" customHeight="1" x14ac:dyDescent="0.3">
      <c r="B9" s="135" t="s">
        <v>70</v>
      </c>
      <c r="C9" s="136"/>
      <c r="D9" s="136"/>
      <c r="E9" s="137"/>
      <c r="F9" s="137"/>
      <c r="G9" s="137"/>
      <c r="H9" s="137"/>
      <c r="I9" s="137"/>
      <c r="J9" s="138"/>
      <c r="K9" s="3"/>
    </row>
    <row r="10" spans="2:11" s="2" customFormat="1" ht="21.75" customHeight="1" thickBot="1" x14ac:dyDescent="0.35">
      <c r="B10" s="133" t="s">
        <v>71</v>
      </c>
      <c r="C10" s="134"/>
      <c r="D10" s="134"/>
      <c r="E10" s="139"/>
      <c r="F10" s="139"/>
      <c r="G10" s="139"/>
      <c r="H10" s="139"/>
      <c r="I10" s="139"/>
      <c r="J10" s="140"/>
      <c r="K10" s="3"/>
    </row>
    <row r="11" spans="2:11" s="2" customFormat="1" ht="12.75" customHeight="1" thickBot="1" x14ac:dyDescent="0.35">
      <c r="B11" s="79"/>
      <c r="C11" s="79"/>
      <c r="D11" s="79"/>
      <c r="E11" s="79"/>
      <c r="F11" s="79"/>
      <c r="G11" s="79"/>
      <c r="H11" s="79"/>
      <c r="I11" s="79"/>
      <c r="J11" s="79"/>
      <c r="K11" s="3"/>
    </row>
    <row r="12" spans="2:11" s="2" customFormat="1" ht="21.75" customHeight="1" x14ac:dyDescent="0.3">
      <c r="B12" s="153" t="s">
        <v>56</v>
      </c>
      <c r="C12" s="154"/>
      <c r="D12" s="154"/>
      <c r="E12" s="154"/>
      <c r="F12" s="154"/>
      <c r="G12" s="154"/>
      <c r="H12" s="154"/>
      <c r="I12" s="154"/>
      <c r="J12" s="155"/>
      <c r="K12" s="3"/>
    </row>
    <row r="13" spans="2:11" s="2" customFormat="1" ht="21.75" customHeight="1" x14ac:dyDescent="0.3">
      <c r="B13" s="142" t="s">
        <v>46</v>
      </c>
      <c r="C13" s="143"/>
      <c r="D13" s="143" t="s">
        <v>47</v>
      </c>
      <c r="E13" s="143"/>
      <c r="F13" s="143"/>
      <c r="G13" s="29" t="s">
        <v>48</v>
      </c>
      <c r="H13" s="29" t="s">
        <v>49</v>
      </c>
      <c r="I13" s="29" t="s">
        <v>50</v>
      </c>
      <c r="J13" s="35" t="s">
        <v>51</v>
      </c>
      <c r="K13" s="3"/>
    </row>
    <row r="14" spans="2:11" s="2" customFormat="1" ht="32.25" customHeight="1" x14ac:dyDescent="0.3">
      <c r="B14" s="149" t="s">
        <v>16</v>
      </c>
      <c r="C14" s="150"/>
      <c r="D14" s="141"/>
      <c r="E14" s="141"/>
      <c r="F14" s="141"/>
      <c r="G14" s="20"/>
      <c r="H14" s="21"/>
      <c r="I14" s="30" t="s">
        <v>21</v>
      </c>
      <c r="J14" s="22"/>
      <c r="K14" s="3"/>
    </row>
    <row r="15" spans="2:11" s="2" customFormat="1" ht="32.25" customHeight="1" x14ac:dyDescent="0.3">
      <c r="B15" s="149" t="s">
        <v>17</v>
      </c>
      <c r="C15" s="150"/>
      <c r="D15" s="141"/>
      <c r="E15" s="141"/>
      <c r="F15" s="141"/>
      <c r="G15" s="23"/>
      <c r="H15" s="21"/>
      <c r="I15" s="30" t="s">
        <v>23</v>
      </c>
      <c r="J15" s="22"/>
      <c r="K15" s="3"/>
    </row>
    <row r="16" spans="2:11" s="2" customFormat="1" ht="32.25" customHeight="1" x14ac:dyDescent="0.3">
      <c r="B16" s="149" t="s">
        <v>18</v>
      </c>
      <c r="C16" s="150"/>
      <c r="D16" s="141"/>
      <c r="E16" s="141"/>
      <c r="F16" s="141"/>
      <c r="G16" s="23"/>
      <c r="H16" s="21"/>
      <c r="I16" s="30" t="s">
        <v>25</v>
      </c>
      <c r="J16" s="22"/>
      <c r="K16" s="3"/>
    </row>
    <row r="17" spans="2:11" s="2" customFormat="1" ht="32.25" customHeight="1" x14ac:dyDescent="0.3">
      <c r="B17" s="144" t="s">
        <v>73</v>
      </c>
      <c r="C17" s="145"/>
      <c r="D17" s="146"/>
      <c r="E17" s="146"/>
      <c r="F17" s="146"/>
      <c r="G17" s="28"/>
      <c r="H17" s="21"/>
      <c r="I17" s="30" t="s">
        <v>10</v>
      </c>
      <c r="J17" s="22"/>
      <c r="K17" s="3"/>
    </row>
    <row r="18" spans="2:11" s="2" customFormat="1" ht="32.25" customHeight="1" x14ac:dyDescent="0.3">
      <c r="B18" s="144" t="s">
        <v>72</v>
      </c>
      <c r="C18" s="145"/>
      <c r="D18" s="146"/>
      <c r="E18" s="146"/>
      <c r="F18" s="146"/>
      <c r="G18" s="28"/>
      <c r="H18" s="21"/>
      <c r="I18" s="30" t="s">
        <v>10</v>
      </c>
      <c r="J18" s="22"/>
      <c r="K18" s="3"/>
    </row>
    <row r="19" spans="2:11" s="2" customFormat="1" ht="32.25" customHeight="1" x14ac:dyDescent="0.3">
      <c r="B19" s="144" t="s">
        <v>19</v>
      </c>
      <c r="C19" s="145"/>
      <c r="D19" s="141"/>
      <c r="E19" s="141"/>
      <c r="F19" s="141"/>
      <c r="G19" s="23"/>
      <c r="H19" s="21"/>
      <c r="I19" s="30" t="s">
        <v>27</v>
      </c>
      <c r="J19" s="22"/>
      <c r="K19" s="3"/>
    </row>
    <row r="20" spans="2:11" s="2" customFormat="1" ht="32.25" customHeight="1" x14ac:dyDescent="0.3">
      <c r="B20" s="144" t="s">
        <v>20</v>
      </c>
      <c r="C20" s="145"/>
      <c r="D20" s="141"/>
      <c r="E20" s="141"/>
      <c r="F20" s="141"/>
      <c r="G20" s="23"/>
      <c r="H20" s="23"/>
      <c r="I20" s="34" t="s">
        <v>75</v>
      </c>
      <c r="J20" s="22"/>
      <c r="K20" s="3"/>
    </row>
    <row r="21" spans="2:11" s="2" customFormat="1" ht="32.25" customHeight="1" x14ac:dyDescent="0.3">
      <c r="B21" s="144" t="s">
        <v>6</v>
      </c>
      <c r="C21" s="145"/>
      <c r="D21" s="141"/>
      <c r="E21" s="141"/>
      <c r="F21" s="141"/>
      <c r="G21" s="23"/>
      <c r="H21" s="23"/>
      <c r="I21" s="30" t="s">
        <v>30</v>
      </c>
      <c r="J21" s="22"/>
      <c r="K21" s="3"/>
    </row>
    <row r="22" spans="2:11" s="2" customFormat="1" ht="32.25" customHeight="1" thickBot="1" x14ac:dyDescent="0.35">
      <c r="B22" s="151" t="s">
        <v>7</v>
      </c>
      <c r="C22" s="152"/>
      <c r="D22" s="147"/>
      <c r="E22" s="147"/>
      <c r="F22" s="147"/>
      <c r="G22" s="24"/>
      <c r="H22" s="24"/>
      <c r="I22" s="31" t="s">
        <v>74</v>
      </c>
      <c r="J22" s="25"/>
      <c r="K22" s="3"/>
    </row>
    <row r="23" spans="2:11" s="2" customFormat="1" x14ac:dyDescent="0.3">
      <c r="C23" s="3"/>
      <c r="D23" s="3"/>
      <c r="E23" s="3"/>
      <c r="F23" s="3"/>
      <c r="G23" s="3"/>
      <c r="H23" s="3"/>
      <c r="I23" s="3"/>
      <c r="J23" s="3"/>
      <c r="K23" s="3"/>
    </row>
    <row r="24" spans="2:11" s="2" customFormat="1" x14ac:dyDescent="0.3">
      <c r="C24" s="3"/>
      <c r="D24" s="3"/>
      <c r="E24" s="3"/>
      <c r="F24" s="3"/>
      <c r="G24" s="3"/>
      <c r="H24" s="3"/>
      <c r="I24" s="3"/>
      <c r="J24" s="3"/>
      <c r="K24" s="3"/>
    </row>
    <row r="25" spans="2:11" s="2" customFormat="1" x14ac:dyDescent="0.3">
      <c r="C25" s="3"/>
      <c r="D25" s="3"/>
      <c r="E25" s="3"/>
      <c r="F25" s="3"/>
      <c r="G25" s="3"/>
      <c r="H25" s="3"/>
      <c r="I25" s="3"/>
      <c r="J25" s="3"/>
      <c r="K25" s="3"/>
    </row>
    <row r="26" spans="2:11" s="2" customFormat="1" x14ac:dyDescent="0.3">
      <c r="C26" s="3"/>
      <c r="D26" s="3"/>
      <c r="E26" s="3"/>
      <c r="F26" s="3"/>
      <c r="G26" s="3"/>
      <c r="H26" s="3"/>
      <c r="I26" s="3"/>
      <c r="J26" s="3"/>
      <c r="K26" s="3"/>
    </row>
    <row r="27" spans="2:11" s="2" customFormat="1" x14ac:dyDescent="0.3">
      <c r="C27" s="3"/>
      <c r="D27" s="3"/>
      <c r="E27" s="3"/>
      <c r="F27" s="3"/>
      <c r="G27" s="3"/>
      <c r="H27" s="3"/>
      <c r="I27" s="3"/>
      <c r="J27" s="3"/>
      <c r="K27" s="3"/>
    </row>
    <row r="28" spans="2:11" s="2" customFormat="1" x14ac:dyDescent="0.3">
      <c r="C28" s="3"/>
      <c r="D28" s="3"/>
      <c r="E28" s="3"/>
      <c r="F28" s="3"/>
      <c r="G28" s="3"/>
      <c r="H28" s="3"/>
      <c r="I28" s="3"/>
      <c r="J28" s="3"/>
      <c r="K28" s="3"/>
    </row>
    <row r="29" spans="2:11" s="2" customFormat="1" x14ac:dyDescent="0.3">
      <c r="C29" s="3"/>
      <c r="D29" s="3"/>
      <c r="E29" s="3"/>
      <c r="F29" s="3"/>
      <c r="G29" s="3"/>
      <c r="H29" s="3"/>
      <c r="I29" s="3"/>
      <c r="J29" s="3"/>
      <c r="K29" s="3"/>
    </row>
    <row r="30" spans="2:11" s="2" customFormat="1" x14ac:dyDescent="0.3">
      <c r="C30" s="3"/>
      <c r="D30" s="3"/>
      <c r="E30" s="3"/>
      <c r="F30" s="3"/>
      <c r="G30" s="3"/>
      <c r="H30" s="3"/>
      <c r="I30" s="3"/>
      <c r="J30" s="3"/>
      <c r="K30" s="3"/>
    </row>
    <row r="31" spans="2:11" s="2" customFormat="1" x14ac:dyDescent="0.3">
      <c r="C31" s="3"/>
      <c r="D31" s="3"/>
      <c r="E31" s="3"/>
      <c r="F31" s="3"/>
      <c r="G31" s="3"/>
      <c r="H31" s="3"/>
      <c r="I31" s="3"/>
      <c r="J31" s="3"/>
      <c r="K31" s="3"/>
    </row>
    <row r="32" spans="2:11" s="2" customFormat="1" x14ac:dyDescent="0.3">
      <c r="C32" s="3"/>
      <c r="D32" s="3"/>
      <c r="E32" s="3"/>
      <c r="F32" s="3"/>
      <c r="G32" s="3"/>
      <c r="H32" s="3"/>
      <c r="I32" s="3"/>
      <c r="J32" s="3"/>
      <c r="K32" s="3"/>
    </row>
    <row r="33" spans="3:11" s="2" customFormat="1" x14ac:dyDescent="0.3">
      <c r="C33" s="3"/>
      <c r="D33" s="3"/>
      <c r="E33" s="3"/>
      <c r="F33" s="3"/>
      <c r="G33" s="3"/>
      <c r="H33" s="3"/>
      <c r="I33" s="3"/>
      <c r="J33" s="3"/>
      <c r="K33" s="3"/>
    </row>
    <row r="34" spans="3:11" s="2" customFormat="1" x14ac:dyDescent="0.3">
      <c r="C34" s="3"/>
      <c r="D34" s="3"/>
      <c r="E34" s="3"/>
      <c r="F34" s="3"/>
      <c r="G34" s="3"/>
      <c r="H34" s="3"/>
      <c r="I34" s="3"/>
      <c r="J34" s="3"/>
      <c r="K34" s="3"/>
    </row>
    <row r="35" spans="3:11" s="2" customFormat="1" x14ac:dyDescent="0.3">
      <c r="C35" s="3"/>
      <c r="D35" s="3"/>
      <c r="E35" s="3"/>
      <c r="F35" s="3"/>
      <c r="G35" s="3"/>
      <c r="H35" s="3"/>
      <c r="I35" s="3"/>
      <c r="J35" s="3"/>
      <c r="K35" s="3"/>
    </row>
    <row r="36" spans="3:11" s="2" customFormat="1" x14ac:dyDescent="0.3">
      <c r="C36" s="3"/>
      <c r="D36" s="3"/>
      <c r="E36" s="3"/>
      <c r="F36" s="3"/>
      <c r="G36" s="3"/>
      <c r="H36" s="3"/>
      <c r="I36" s="3"/>
      <c r="J36" s="3"/>
      <c r="K36" s="3"/>
    </row>
    <row r="37" spans="3:11" s="2" customFormat="1" x14ac:dyDescent="0.3">
      <c r="C37" s="3"/>
      <c r="D37" s="3"/>
      <c r="E37" s="3"/>
      <c r="F37" s="3"/>
      <c r="G37" s="3"/>
      <c r="H37" s="3"/>
      <c r="I37" s="3"/>
      <c r="J37" s="3"/>
      <c r="K37" s="3"/>
    </row>
    <row r="38" spans="3:11" s="2" customFormat="1" x14ac:dyDescent="0.3">
      <c r="C38" s="3"/>
      <c r="D38" s="3"/>
      <c r="E38" s="3"/>
      <c r="F38" s="3"/>
      <c r="G38" s="3"/>
      <c r="H38" s="3"/>
      <c r="I38" s="3"/>
      <c r="J38" s="3"/>
      <c r="K38" s="3"/>
    </row>
    <row r="39" spans="3:11" s="2" customFormat="1" x14ac:dyDescent="0.3">
      <c r="C39" s="3"/>
      <c r="D39" s="3"/>
      <c r="E39" s="3"/>
      <c r="F39" s="3"/>
      <c r="G39" s="3"/>
      <c r="H39" s="3"/>
      <c r="I39" s="3"/>
      <c r="J39" s="3"/>
      <c r="K39" s="3"/>
    </row>
    <row r="40" spans="3:11" s="2" customFormat="1" x14ac:dyDescent="0.3">
      <c r="C40" s="3"/>
      <c r="D40" s="3"/>
      <c r="E40" s="3"/>
      <c r="F40" s="3"/>
      <c r="G40" s="3"/>
      <c r="H40" s="3"/>
      <c r="I40" s="3"/>
      <c r="J40" s="3"/>
      <c r="K40" s="3"/>
    </row>
    <row r="41" spans="3:11" s="2" customFormat="1" x14ac:dyDescent="0.3">
      <c r="C41" s="3"/>
      <c r="D41" s="3"/>
      <c r="E41" s="3"/>
      <c r="F41" s="3"/>
      <c r="G41" s="3"/>
      <c r="H41" s="3"/>
      <c r="I41" s="3"/>
      <c r="J41" s="3"/>
      <c r="K41" s="3"/>
    </row>
    <row r="42" spans="3:11" s="2" customFormat="1" x14ac:dyDescent="0.3">
      <c r="C42" s="3"/>
      <c r="D42" s="3"/>
      <c r="E42" s="3"/>
      <c r="F42" s="3"/>
      <c r="G42" s="3"/>
      <c r="H42" s="3"/>
      <c r="I42" s="3"/>
      <c r="J42" s="3"/>
      <c r="K42" s="3"/>
    </row>
    <row r="43" spans="3:11" s="2" customFormat="1" x14ac:dyDescent="0.3">
      <c r="C43" s="3"/>
      <c r="D43" s="3"/>
      <c r="E43" s="3"/>
      <c r="F43" s="3"/>
      <c r="G43" s="3"/>
      <c r="H43" s="3"/>
      <c r="I43" s="3"/>
      <c r="J43" s="3"/>
      <c r="K43" s="3"/>
    </row>
    <row r="44" spans="3:11" s="2" customFormat="1" x14ac:dyDescent="0.3">
      <c r="C44" s="3"/>
      <c r="D44" s="3"/>
      <c r="E44" s="3"/>
      <c r="F44" s="3"/>
      <c r="G44" s="3"/>
      <c r="H44" s="3"/>
      <c r="I44" s="3"/>
      <c r="J44" s="3"/>
      <c r="K44" s="3"/>
    </row>
    <row r="45" spans="3:11" s="2" customFormat="1" x14ac:dyDescent="0.3">
      <c r="C45" s="3"/>
      <c r="D45" s="3"/>
      <c r="E45" s="3"/>
      <c r="F45" s="3"/>
      <c r="G45" s="3"/>
      <c r="H45" s="3"/>
      <c r="I45" s="3"/>
      <c r="J45" s="3"/>
      <c r="K45" s="3"/>
    </row>
    <row r="46" spans="3:11" s="2" customFormat="1" x14ac:dyDescent="0.3">
      <c r="C46" s="3"/>
      <c r="D46" s="3"/>
      <c r="E46" s="3"/>
      <c r="F46" s="3"/>
      <c r="G46" s="3"/>
      <c r="H46" s="3"/>
      <c r="I46" s="3"/>
      <c r="J46" s="3"/>
      <c r="K46" s="3"/>
    </row>
    <row r="47" spans="3:11" s="2" customFormat="1" x14ac:dyDescent="0.3">
      <c r="C47" s="3"/>
      <c r="D47" s="3"/>
      <c r="E47" s="3"/>
      <c r="F47" s="3"/>
      <c r="G47" s="3"/>
      <c r="H47" s="3"/>
      <c r="I47" s="3"/>
      <c r="J47" s="3"/>
      <c r="K47" s="3"/>
    </row>
    <row r="48" spans="3:11" s="2" customFormat="1" x14ac:dyDescent="0.3">
      <c r="C48" s="3"/>
      <c r="D48" s="3"/>
      <c r="E48" s="3"/>
      <c r="F48" s="3"/>
      <c r="G48" s="3"/>
      <c r="H48" s="3"/>
      <c r="I48" s="3"/>
      <c r="J48" s="3"/>
      <c r="K48" s="3"/>
    </row>
    <row r="49" spans="3:11" s="2" customFormat="1" x14ac:dyDescent="0.3">
      <c r="C49" s="3"/>
      <c r="D49" s="3"/>
      <c r="E49" s="3"/>
      <c r="F49" s="3"/>
      <c r="G49" s="3"/>
      <c r="H49" s="3"/>
      <c r="I49" s="3"/>
      <c r="J49" s="3"/>
      <c r="K49" s="3"/>
    </row>
    <row r="50" spans="3:11" s="2" customFormat="1" x14ac:dyDescent="0.3">
      <c r="C50" s="3"/>
      <c r="D50" s="3"/>
      <c r="E50" s="3"/>
      <c r="F50" s="3"/>
      <c r="G50" s="3"/>
      <c r="H50" s="3"/>
      <c r="I50" s="3"/>
      <c r="J50" s="3"/>
      <c r="K50" s="3"/>
    </row>
    <row r="51" spans="3:11" s="2" customFormat="1" x14ac:dyDescent="0.3">
      <c r="C51" s="3"/>
      <c r="D51" s="3"/>
      <c r="E51" s="3"/>
      <c r="F51" s="3"/>
      <c r="G51" s="3"/>
      <c r="H51" s="3"/>
      <c r="I51" s="3"/>
      <c r="J51" s="3"/>
      <c r="K51" s="3"/>
    </row>
    <row r="52" spans="3:11" s="2" customFormat="1" x14ac:dyDescent="0.3">
      <c r="C52" s="3"/>
      <c r="D52" s="3"/>
      <c r="E52" s="3"/>
      <c r="F52" s="3"/>
      <c r="G52" s="3"/>
      <c r="H52" s="3"/>
      <c r="I52" s="3"/>
      <c r="J52" s="3"/>
      <c r="K52" s="3"/>
    </row>
    <row r="53" spans="3:11" s="2" customFormat="1" x14ac:dyDescent="0.3">
      <c r="C53" s="3"/>
      <c r="D53" s="3"/>
      <c r="E53" s="3"/>
      <c r="F53" s="3"/>
      <c r="G53" s="3"/>
      <c r="H53" s="3"/>
      <c r="I53" s="3"/>
      <c r="J53" s="3"/>
      <c r="K53" s="3"/>
    </row>
    <row r="54" spans="3:11" s="2" customFormat="1" x14ac:dyDescent="0.3">
      <c r="C54" s="3"/>
      <c r="D54" s="3"/>
      <c r="E54" s="3"/>
      <c r="F54" s="3"/>
      <c r="G54" s="3"/>
      <c r="H54" s="3"/>
      <c r="I54" s="3"/>
      <c r="J54" s="3"/>
      <c r="K54" s="3"/>
    </row>
    <row r="55" spans="3:11" s="2" customFormat="1" x14ac:dyDescent="0.3">
      <c r="C55" s="3"/>
      <c r="D55" s="3"/>
      <c r="E55" s="3"/>
      <c r="F55" s="3"/>
      <c r="G55" s="3"/>
      <c r="H55" s="3"/>
      <c r="I55" s="3"/>
      <c r="J55" s="3"/>
      <c r="K55" s="3"/>
    </row>
    <row r="56" spans="3:11" s="2" customFormat="1" x14ac:dyDescent="0.3">
      <c r="C56" s="3"/>
      <c r="D56" s="3"/>
      <c r="E56" s="3"/>
      <c r="F56" s="3"/>
      <c r="G56" s="3"/>
      <c r="H56" s="3"/>
      <c r="I56" s="3"/>
      <c r="J56" s="3"/>
      <c r="K56" s="3"/>
    </row>
    <row r="57" spans="3:11" s="2" customFormat="1" x14ac:dyDescent="0.3">
      <c r="C57" s="3"/>
      <c r="D57" s="3"/>
      <c r="E57" s="3"/>
      <c r="F57" s="3"/>
      <c r="G57" s="3"/>
      <c r="H57" s="3"/>
      <c r="I57" s="3"/>
      <c r="J57" s="3"/>
      <c r="K57" s="3"/>
    </row>
    <row r="58" spans="3:11" s="2" customFormat="1" x14ac:dyDescent="0.3">
      <c r="C58" s="3"/>
      <c r="D58" s="3"/>
      <c r="E58" s="3"/>
      <c r="F58" s="3"/>
      <c r="G58" s="3"/>
      <c r="H58" s="3"/>
      <c r="I58" s="3"/>
      <c r="J58" s="3"/>
      <c r="K58" s="3"/>
    </row>
    <row r="59" spans="3:11" s="2" customFormat="1" x14ac:dyDescent="0.3">
      <c r="C59" s="3"/>
      <c r="D59" s="3"/>
      <c r="E59" s="3"/>
      <c r="F59" s="3"/>
      <c r="G59" s="3"/>
      <c r="H59" s="3"/>
      <c r="I59" s="3"/>
      <c r="J59" s="3"/>
      <c r="K59" s="3"/>
    </row>
    <row r="60" spans="3:11" s="2" customFormat="1" x14ac:dyDescent="0.3">
      <c r="C60" s="3"/>
      <c r="D60" s="3"/>
      <c r="E60" s="3"/>
      <c r="F60" s="3"/>
      <c r="G60" s="3"/>
      <c r="H60" s="3"/>
      <c r="I60" s="3"/>
      <c r="J60" s="3"/>
      <c r="K60" s="3"/>
    </row>
    <row r="61" spans="3:11" s="2" customFormat="1" x14ac:dyDescent="0.3">
      <c r="C61" s="3"/>
      <c r="D61" s="3"/>
      <c r="E61" s="3"/>
      <c r="F61" s="3"/>
      <c r="G61" s="3"/>
      <c r="H61" s="3"/>
      <c r="I61" s="3"/>
      <c r="J61" s="3"/>
      <c r="K61" s="3"/>
    </row>
    <row r="62" spans="3:11" s="2" customFormat="1" x14ac:dyDescent="0.3">
      <c r="C62" s="3"/>
      <c r="D62" s="3"/>
      <c r="E62" s="3"/>
      <c r="F62" s="3"/>
      <c r="G62" s="3"/>
      <c r="H62" s="3"/>
      <c r="I62" s="3"/>
      <c r="J62" s="3"/>
      <c r="K62" s="3"/>
    </row>
    <row r="63" spans="3:11" s="2" customFormat="1" x14ac:dyDescent="0.3">
      <c r="C63" s="3"/>
      <c r="D63" s="3"/>
      <c r="E63" s="3"/>
      <c r="F63" s="3"/>
      <c r="G63" s="3"/>
      <c r="H63" s="3"/>
      <c r="I63" s="3"/>
      <c r="J63" s="3"/>
      <c r="K63" s="3"/>
    </row>
    <row r="64" spans="3:11" s="2" customFormat="1" x14ac:dyDescent="0.3">
      <c r="C64" s="3"/>
      <c r="D64" s="3"/>
      <c r="E64" s="3"/>
      <c r="F64" s="3"/>
      <c r="G64" s="3"/>
      <c r="H64" s="3"/>
      <c r="I64" s="3"/>
      <c r="J64" s="3"/>
      <c r="K64" s="3"/>
    </row>
    <row r="65" spans="3:11" s="2" customFormat="1" x14ac:dyDescent="0.3">
      <c r="C65" s="3"/>
      <c r="D65" s="3"/>
      <c r="E65" s="3"/>
      <c r="F65" s="3"/>
      <c r="G65" s="3"/>
      <c r="H65" s="3"/>
      <c r="I65" s="3"/>
      <c r="J65" s="3"/>
      <c r="K65" s="3"/>
    </row>
    <row r="66" spans="3:11" s="2" customFormat="1" x14ac:dyDescent="0.3">
      <c r="C66" s="3"/>
      <c r="D66" s="3"/>
      <c r="E66" s="3"/>
      <c r="F66" s="3"/>
      <c r="G66" s="3"/>
      <c r="H66" s="3"/>
      <c r="I66" s="3"/>
      <c r="J66" s="3"/>
      <c r="K66" s="3"/>
    </row>
    <row r="67" spans="3:11" s="2" customFormat="1" x14ac:dyDescent="0.3">
      <c r="C67" s="3"/>
      <c r="D67" s="3"/>
      <c r="E67" s="3"/>
      <c r="F67" s="3"/>
      <c r="G67" s="3"/>
      <c r="H67" s="3"/>
      <c r="I67" s="3"/>
      <c r="J67" s="3"/>
      <c r="K67" s="3"/>
    </row>
    <row r="68" spans="3:11" s="2" customFormat="1" x14ac:dyDescent="0.3">
      <c r="C68" s="3"/>
      <c r="D68" s="3"/>
      <c r="E68" s="3"/>
      <c r="F68" s="3"/>
      <c r="G68" s="3"/>
      <c r="H68" s="3"/>
      <c r="I68" s="3"/>
      <c r="J68" s="3"/>
      <c r="K68" s="3"/>
    </row>
    <row r="69" spans="3:11" s="2" customFormat="1" x14ac:dyDescent="0.3">
      <c r="C69" s="3"/>
      <c r="D69" s="3"/>
      <c r="E69" s="3"/>
      <c r="F69" s="3"/>
      <c r="G69" s="3"/>
      <c r="H69" s="3"/>
      <c r="I69" s="3"/>
      <c r="J69" s="3"/>
      <c r="K69" s="3"/>
    </row>
    <row r="70" spans="3:11" s="2" customFormat="1" x14ac:dyDescent="0.3">
      <c r="C70" s="3"/>
      <c r="D70" s="3"/>
      <c r="E70" s="3"/>
      <c r="F70" s="3"/>
      <c r="G70" s="3"/>
      <c r="H70" s="3"/>
      <c r="I70" s="3"/>
      <c r="J70" s="3"/>
      <c r="K70" s="3"/>
    </row>
    <row r="71" spans="3:11" s="2" customFormat="1" x14ac:dyDescent="0.3">
      <c r="C71" s="3"/>
      <c r="D71" s="3"/>
      <c r="E71" s="3"/>
      <c r="F71" s="3"/>
      <c r="G71" s="3"/>
      <c r="H71" s="3"/>
      <c r="I71" s="3"/>
      <c r="J71" s="3"/>
      <c r="K71" s="3"/>
    </row>
    <row r="72" spans="3:11" s="2" customFormat="1" x14ac:dyDescent="0.3">
      <c r="C72" s="3"/>
      <c r="D72" s="3"/>
      <c r="E72" s="3"/>
      <c r="F72" s="3"/>
      <c r="G72" s="3"/>
      <c r="H72" s="3"/>
      <c r="I72" s="3"/>
      <c r="J72" s="3"/>
      <c r="K72" s="3"/>
    </row>
    <row r="73" spans="3:11" s="2" customFormat="1" x14ac:dyDescent="0.3">
      <c r="C73" s="3"/>
      <c r="D73" s="3"/>
      <c r="E73" s="3"/>
      <c r="F73" s="3"/>
      <c r="G73" s="3"/>
      <c r="H73" s="3"/>
      <c r="I73" s="3"/>
      <c r="J73" s="3"/>
      <c r="K73" s="3"/>
    </row>
    <row r="74" spans="3:11" s="2" customFormat="1" x14ac:dyDescent="0.3">
      <c r="C74" s="3"/>
      <c r="D74" s="3"/>
      <c r="E74" s="3"/>
      <c r="F74" s="3"/>
      <c r="G74" s="3"/>
      <c r="H74" s="3"/>
      <c r="I74" s="3"/>
      <c r="J74" s="3"/>
      <c r="K74" s="3"/>
    </row>
    <row r="75" spans="3:11" s="2" customFormat="1" x14ac:dyDescent="0.3">
      <c r="C75" s="3"/>
      <c r="D75" s="3"/>
      <c r="E75" s="3"/>
      <c r="F75" s="3"/>
      <c r="G75" s="3"/>
      <c r="H75" s="3"/>
      <c r="I75" s="3"/>
      <c r="J75" s="3"/>
      <c r="K75" s="3"/>
    </row>
    <row r="76" spans="3:11" s="2" customFormat="1" x14ac:dyDescent="0.3">
      <c r="C76" s="3"/>
      <c r="D76" s="3"/>
      <c r="E76" s="3"/>
      <c r="F76" s="3"/>
      <c r="G76" s="3"/>
      <c r="H76" s="3"/>
      <c r="I76" s="3"/>
      <c r="J76" s="3"/>
      <c r="K76" s="3"/>
    </row>
    <row r="77" spans="3:11" s="2" customFormat="1" x14ac:dyDescent="0.3">
      <c r="C77" s="3"/>
      <c r="D77" s="3"/>
      <c r="E77" s="3"/>
      <c r="F77" s="3"/>
      <c r="G77" s="3"/>
      <c r="H77" s="3"/>
      <c r="I77" s="3"/>
      <c r="J77" s="3"/>
      <c r="K77" s="3"/>
    </row>
    <row r="78" spans="3:11" s="2" customFormat="1" x14ac:dyDescent="0.3">
      <c r="C78" s="3"/>
      <c r="D78" s="3"/>
      <c r="E78" s="3"/>
      <c r="F78" s="3"/>
      <c r="G78" s="3"/>
      <c r="H78" s="3"/>
      <c r="I78" s="3"/>
      <c r="J78" s="3"/>
      <c r="K78" s="3"/>
    </row>
    <row r="79" spans="3:11" s="2" customFormat="1" x14ac:dyDescent="0.3">
      <c r="C79" s="3"/>
      <c r="D79" s="3"/>
      <c r="E79" s="3"/>
      <c r="F79" s="3"/>
      <c r="G79" s="3"/>
      <c r="H79" s="3"/>
      <c r="I79" s="3"/>
      <c r="J79" s="3"/>
      <c r="K79" s="3"/>
    </row>
    <row r="80" spans="3:11" s="2" customFormat="1" x14ac:dyDescent="0.3">
      <c r="C80" s="3"/>
      <c r="D80" s="3"/>
      <c r="E80" s="3"/>
      <c r="F80" s="3"/>
      <c r="G80" s="3"/>
      <c r="H80" s="3"/>
      <c r="I80" s="3"/>
      <c r="J80" s="3"/>
      <c r="K80" s="3"/>
    </row>
    <row r="81" spans="3:11" s="2" customFormat="1" x14ac:dyDescent="0.3">
      <c r="C81" s="3"/>
      <c r="D81" s="3"/>
      <c r="E81" s="3"/>
      <c r="F81" s="3"/>
      <c r="G81" s="3"/>
      <c r="H81" s="3"/>
      <c r="I81" s="3"/>
      <c r="J81" s="3"/>
      <c r="K81" s="3"/>
    </row>
    <row r="82" spans="3:11" s="2" customFormat="1" x14ac:dyDescent="0.3">
      <c r="C82" s="3"/>
      <c r="D82" s="3"/>
      <c r="E82" s="3"/>
      <c r="F82" s="3"/>
      <c r="G82" s="3"/>
      <c r="H82" s="3"/>
      <c r="I82" s="3"/>
      <c r="J82" s="3"/>
      <c r="K82" s="3"/>
    </row>
    <row r="83" spans="3:11" s="2" customFormat="1" x14ac:dyDescent="0.3">
      <c r="C83" s="3"/>
      <c r="D83" s="3"/>
      <c r="E83" s="3"/>
      <c r="F83" s="3"/>
      <c r="G83" s="3"/>
      <c r="H83" s="3"/>
      <c r="I83" s="3"/>
      <c r="J83" s="3"/>
      <c r="K83" s="3"/>
    </row>
    <row r="84" spans="3:11" s="2" customFormat="1" x14ac:dyDescent="0.3">
      <c r="C84" s="3"/>
      <c r="D84" s="3"/>
      <c r="E84" s="3"/>
      <c r="F84" s="3"/>
      <c r="G84" s="3"/>
      <c r="H84" s="3"/>
      <c r="I84" s="3"/>
      <c r="J84" s="3"/>
      <c r="K84" s="3"/>
    </row>
    <row r="85" spans="3:11" s="2" customFormat="1" x14ac:dyDescent="0.3">
      <c r="C85" s="3"/>
      <c r="D85" s="3"/>
      <c r="E85" s="3"/>
      <c r="F85" s="3"/>
      <c r="G85" s="3"/>
      <c r="H85" s="3"/>
      <c r="I85" s="3"/>
      <c r="J85" s="3"/>
      <c r="K85" s="3"/>
    </row>
    <row r="86" spans="3:11" s="2" customFormat="1" x14ac:dyDescent="0.3">
      <c r="C86" s="3"/>
      <c r="D86" s="3"/>
      <c r="E86" s="3"/>
      <c r="F86" s="3"/>
      <c r="G86" s="3"/>
      <c r="H86" s="3"/>
      <c r="I86" s="3"/>
      <c r="J86" s="3"/>
      <c r="K86" s="3"/>
    </row>
    <row r="87" spans="3:11" s="2" customFormat="1" x14ac:dyDescent="0.3">
      <c r="C87" s="3"/>
      <c r="D87" s="3"/>
      <c r="E87" s="3"/>
      <c r="F87" s="3"/>
      <c r="G87" s="3"/>
      <c r="H87" s="3"/>
      <c r="I87" s="3"/>
      <c r="J87" s="3"/>
      <c r="K87" s="3"/>
    </row>
    <row r="88" spans="3:11" s="2" customFormat="1" x14ac:dyDescent="0.3">
      <c r="C88" s="3"/>
      <c r="D88" s="3"/>
      <c r="E88" s="3"/>
      <c r="F88" s="3"/>
      <c r="G88" s="3"/>
      <c r="H88" s="3"/>
      <c r="I88" s="3"/>
      <c r="J88" s="3"/>
      <c r="K88" s="3"/>
    </row>
    <row r="89" spans="3:11" s="2" customFormat="1" x14ac:dyDescent="0.3">
      <c r="C89" s="3"/>
      <c r="D89" s="3"/>
      <c r="E89" s="3"/>
      <c r="F89" s="3"/>
      <c r="G89" s="3"/>
      <c r="H89" s="3"/>
      <c r="I89" s="3"/>
      <c r="J89" s="3"/>
      <c r="K89" s="3"/>
    </row>
    <row r="90" spans="3:11" s="2" customFormat="1" x14ac:dyDescent="0.3">
      <c r="C90" s="3"/>
      <c r="D90" s="3"/>
      <c r="E90" s="3"/>
      <c r="F90" s="3"/>
      <c r="G90" s="3"/>
      <c r="H90" s="3"/>
      <c r="I90" s="3"/>
      <c r="J90" s="3"/>
      <c r="K90" s="3"/>
    </row>
    <row r="91" spans="3:11" s="2" customFormat="1" x14ac:dyDescent="0.3">
      <c r="C91" s="3"/>
      <c r="D91" s="3"/>
      <c r="E91" s="3"/>
      <c r="F91" s="3"/>
      <c r="G91" s="3"/>
      <c r="H91" s="3"/>
      <c r="I91" s="3"/>
      <c r="J91" s="3"/>
      <c r="K91" s="3"/>
    </row>
    <row r="92" spans="3:11" s="2" customFormat="1" x14ac:dyDescent="0.3">
      <c r="C92" s="3"/>
      <c r="D92" s="3"/>
      <c r="E92" s="3"/>
      <c r="F92" s="3"/>
      <c r="G92" s="3"/>
      <c r="H92" s="3"/>
      <c r="I92" s="3"/>
      <c r="J92" s="3"/>
      <c r="K92" s="3"/>
    </row>
    <row r="93" spans="3:11" s="2" customFormat="1" x14ac:dyDescent="0.3">
      <c r="C93" s="3"/>
      <c r="D93" s="3"/>
      <c r="E93" s="3"/>
      <c r="F93" s="3"/>
      <c r="G93" s="3"/>
      <c r="H93" s="3"/>
      <c r="I93" s="3"/>
      <c r="J93" s="3"/>
      <c r="K93" s="3"/>
    </row>
    <row r="94" spans="3:11" s="2" customFormat="1" x14ac:dyDescent="0.3">
      <c r="C94" s="3"/>
      <c r="D94" s="3"/>
      <c r="E94" s="3"/>
      <c r="F94" s="3"/>
      <c r="G94" s="3"/>
      <c r="H94" s="3"/>
      <c r="I94" s="3"/>
      <c r="J94" s="3"/>
      <c r="K94" s="3"/>
    </row>
    <row r="95" spans="3:11" s="2" customFormat="1" x14ac:dyDescent="0.3">
      <c r="C95" s="3"/>
      <c r="D95" s="3"/>
      <c r="E95" s="3"/>
      <c r="F95" s="3"/>
      <c r="G95" s="3"/>
      <c r="H95" s="3"/>
      <c r="I95" s="3"/>
      <c r="J95" s="3"/>
      <c r="K95" s="3"/>
    </row>
    <row r="96" spans="3:11" s="2" customFormat="1" x14ac:dyDescent="0.3">
      <c r="C96" s="3"/>
      <c r="D96" s="3"/>
      <c r="E96" s="3"/>
      <c r="F96" s="3"/>
      <c r="G96" s="3"/>
      <c r="H96" s="3"/>
      <c r="I96" s="3"/>
      <c r="J96" s="3"/>
      <c r="K96" s="3"/>
    </row>
    <row r="97" spans="3:11" s="2" customFormat="1" x14ac:dyDescent="0.3">
      <c r="C97" s="3"/>
      <c r="D97" s="3"/>
      <c r="E97" s="3"/>
      <c r="F97" s="3"/>
      <c r="G97" s="3"/>
      <c r="H97" s="3"/>
      <c r="I97" s="3"/>
      <c r="J97" s="3"/>
      <c r="K97" s="3"/>
    </row>
    <row r="98" spans="3:11" s="2" customFormat="1" x14ac:dyDescent="0.3">
      <c r="C98" s="3"/>
      <c r="D98" s="3"/>
      <c r="E98" s="3"/>
      <c r="F98" s="3"/>
      <c r="G98" s="3"/>
      <c r="H98" s="3"/>
      <c r="I98" s="3"/>
      <c r="J98" s="3"/>
      <c r="K98" s="3"/>
    </row>
    <row r="99" spans="3:11" s="2" customFormat="1" x14ac:dyDescent="0.3">
      <c r="C99" s="3"/>
      <c r="D99" s="3"/>
      <c r="E99" s="3"/>
      <c r="F99" s="3"/>
      <c r="G99" s="3"/>
      <c r="H99" s="3"/>
      <c r="I99" s="3"/>
      <c r="J99" s="3"/>
      <c r="K99" s="3"/>
    </row>
    <row r="100" spans="3:11" s="2" customFormat="1" x14ac:dyDescent="0.3">
      <c r="C100" s="3"/>
      <c r="D100" s="3"/>
      <c r="E100" s="3"/>
      <c r="F100" s="3"/>
      <c r="G100" s="3"/>
      <c r="H100" s="3"/>
      <c r="I100" s="3"/>
      <c r="J100" s="3"/>
      <c r="K100" s="3"/>
    </row>
  </sheetData>
  <sheetProtection algorithmName="SHA-512" hashValue="s9zThFsgjuf1kskFjxBUtwYTAIZn6UzSY8tPx8tDiI8QqUKk+U50w0jFnJAdBVWTJdwdXj5BK5zt9XTqhXDnxA==" saltValue="hr5Q3wfRdXLVkDo4vL7gfw==" spinCount="100000" sheet="1" objects="1" scenarios="1"/>
  <mergeCells count="32">
    <mergeCell ref="D22:F22"/>
    <mergeCell ref="B4:J4"/>
    <mergeCell ref="B5:J5"/>
    <mergeCell ref="D13:F13"/>
    <mergeCell ref="B14:C14"/>
    <mergeCell ref="B15:C15"/>
    <mergeCell ref="B16:C16"/>
    <mergeCell ref="B19:C19"/>
    <mergeCell ref="B20:C20"/>
    <mergeCell ref="B21:C21"/>
    <mergeCell ref="B22:C22"/>
    <mergeCell ref="D14:F14"/>
    <mergeCell ref="D15:F15"/>
    <mergeCell ref="D16:F16"/>
    <mergeCell ref="D19:F19"/>
    <mergeCell ref="B12:J12"/>
    <mergeCell ref="D20:F20"/>
    <mergeCell ref="D21:F21"/>
    <mergeCell ref="B13:C13"/>
    <mergeCell ref="B17:C17"/>
    <mergeCell ref="D17:F17"/>
    <mergeCell ref="B18:C18"/>
    <mergeCell ref="D18:F18"/>
    <mergeCell ref="B7:J7"/>
    <mergeCell ref="B2:J2"/>
    <mergeCell ref="B3:J3"/>
    <mergeCell ref="B10:D10"/>
    <mergeCell ref="B9:D9"/>
    <mergeCell ref="B8:D8"/>
    <mergeCell ref="E8:J8"/>
    <mergeCell ref="E9:J9"/>
    <mergeCell ref="E10:J10"/>
  </mergeCells>
  <phoneticPr fontId="3" type="noConversion"/>
  <dataValidations count="1">
    <dataValidation type="list" allowBlank="1" showInputMessage="1" showErrorMessage="1" sqref="H17:H18" xr:uid="{C3356BD5-C54A-4BB1-BB83-09564CE05066}">
      <formula1>"Yes, No"</formula1>
    </dataValidation>
  </dataValidations>
  <pageMargins left="0.7" right="0.7" top="0.75" bottom="0.75" header="0.3" footer="0.3"/>
  <pageSetup scale="59" orientation="portrait" r:id="rId1"/>
  <headerFooter>
    <oddFooter>&amp;L&amp;F, &amp;A&amp;R&amp;D, &amp;T</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78F0B-BB37-43E1-B064-2DFA6E02D5FC}">
  <sheetPr>
    <tabColor theme="9" tint="0.79998168889431442"/>
    <pageSetUpPr fitToPage="1"/>
  </sheetPr>
  <dimension ref="B2:B5"/>
  <sheetViews>
    <sheetView workbookViewId="0"/>
  </sheetViews>
  <sheetFormatPr defaultColWidth="9.1796875" defaultRowHeight="14" x14ac:dyDescent="0.3"/>
  <cols>
    <col min="1" max="16384" width="9.1796875" style="10"/>
  </cols>
  <sheetData>
    <row r="2" spans="2:2" x14ac:dyDescent="0.3">
      <c r="B2" s="1" t="s">
        <v>60</v>
      </c>
    </row>
    <row r="4" spans="2:2" x14ac:dyDescent="0.3">
      <c r="B4" s="1" t="s">
        <v>103</v>
      </c>
    </row>
    <row r="5" spans="2:2" x14ac:dyDescent="0.3">
      <c r="B5" s="1" t="s">
        <v>104</v>
      </c>
    </row>
  </sheetData>
  <sheetProtection algorithmName="SHA-512" hashValue="LDHJiqi8j6rNjaV7N324jzKctVNEX7nYEJVKXy4ImhAffE16Mk9szGMXzIUz2Qkkc1cXnlOEe7WSwS9IF9uQTA==" saltValue="iXBGOb3csBJ6bj3kZIg3rA==" spinCount="100000" sheet="1" objects="1" scenarios="1"/>
  <pageMargins left="0.7" right="0.7" top="0.75" bottom="0.75" header="0.3" footer="0.3"/>
  <pageSetup scale="82"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90D7B2A0947D945B3D9F8D950DB0A2D" ma:contentTypeVersion="21" ma:contentTypeDescription="Create a new document." ma:contentTypeScope="" ma:versionID="58e5062d532c92e096debbdee15de8e4">
  <xsd:schema xmlns:xsd="http://www.w3.org/2001/XMLSchema" xmlns:xs="http://www.w3.org/2001/XMLSchema" xmlns:p="http://schemas.microsoft.com/office/2006/metadata/properties" xmlns:ns1="22e85561-782d-4d6a-9030-2b67e125385f" xmlns:ns3="f7c77f7c-a47e-409f-a620-1e0f17f27c8d" targetNamespace="http://schemas.microsoft.com/office/2006/metadata/properties" ma:root="true" ma:fieldsID="4916104b78aabe5aee421d67063623f3" ns1:_="" ns3:_="">
    <xsd:import namespace="22e85561-782d-4d6a-9030-2b67e125385f"/>
    <xsd:import namespace="f7c77f7c-a47e-409f-a620-1e0f17f27c8d"/>
    <xsd:element name="properties">
      <xsd:complexType>
        <xsd:sequence>
          <xsd:element name="documentManagement">
            <xsd:complexType>
              <xsd:all>
                <xsd:element ref="ns1:OnBase_x0020_ID" minOccurs="0"/>
                <xsd:element ref="ns1:ProjectID" minOccurs="0"/>
                <xsd:element ref="ns1:MediaServiceMetadata" minOccurs="0"/>
                <xsd:element ref="ns1:MediaServiceFastMetadata" minOccurs="0"/>
                <xsd:element ref="ns1:MediaServiceAutoKeyPoints" minOccurs="0"/>
                <xsd:element ref="ns1:MediaServiceKeyPoints" minOccurs="0"/>
                <xsd:element ref="ns1:MediaServiceDateTaken" minOccurs="0"/>
                <xsd:element ref="ns1:MediaLengthInSeconds" minOccurs="0"/>
                <xsd:element ref="ns1:MediaServiceAutoTags" minOccurs="0"/>
                <xsd:element ref="ns1:MediaServiceGenerationTime" minOccurs="0"/>
                <xsd:element ref="ns1:MediaServiceEventHashCode" minOccurs="0"/>
                <xsd:element ref="ns1:MediaServiceLocation" minOccurs="0"/>
                <xsd:element ref="ns1:MediaServiceOCR" minOccurs="0"/>
                <xsd:element ref="ns1:lcf76f155ced4ddcb4097134ff3c332f" minOccurs="0"/>
                <xsd:element ref="ns3:TaxCatchAll" minOccurs="0"/>
                <xsd:element ref="ns3:SharedWithUsers" minOccurs="0"/>
                <xsd:element ref="ns3:SharedWithDetails" minOccurs="0"/>
                <xsd:element ref="ns1:MediaServiceObjectDetectorVersions" minOccurs="0"/>
                <xsd:element ref="ns1:MediaServiceSearchProperties" minOccurs="0"/>
                <xsd:element ref="ns1: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e85561-782d-4d6a-9030-2b67e125385f" elementFormDefault="qualified">
    <xsd:import namespace="http://schemas.microsoft.com/office/2006/documentManagement/types"/>
    <xsd:import namespace="http://schemas.microsoft.com/office/infopath/2007/PartnerControls"/>
    <xsd:element name="OnBase_x0020_ID" ma:index="0" nillable="true" ma:displayName="OnBase ID" ma:internalName="OnBase_x0020_ID">
      <xsd:simpleType>
        <xsd:restriction base="dms:Text">
          <xsd:maxLength value="6"/>
        </xsd:restriction>
      </xsd:simpleType>
    </xsd:element>
    <xsd:element name="ProjectID" ma:index="4" nillable="true" ma:displayName="Project ID" ma:format="Dropdown" ma:internalName="ProjectID">
      <xsd:simpleType>
        <xsd:restriction base="dms:Text">
          <xsd:maxLength value="6"/>
        </xsd:restriction>
      </xsd:simpleType>
    </xsd:element>
    <xsd:element name="MediaServiceMetadata" ma:index="7" nillable="true" ma:displayName="MediaServiceMetadata" ma:hidden="true" ma:internalName="MediaServiceMetadata" ma:readOnly="true">
      <xsd:simpleType>
        <xsd:restriction base="dms:Note"/>
      </xsd:simpleType>
    </xsd:element>
    <xsd:element name="MediaServiceFastMetadata" ma:index="8" nillable="true" ma:displayName="MediaServiceFastMetadata" ma:hidden="true" ma:internalName="MediaServiceFastMetadata" ma:readOnly="true">
      <xsd:simpleType>
        <xsd:restriction base="dms:Note"/>
      </xsd:simpleType>
    </xsd:element>
    <xsd:element name="MediaServiceAutoKeyPoints" ma:index="9" nillable="true" ma:displayName="MediaServiceAutoKeyPoints" ma:hidden="true" ma:internalName="MediaServiceAutoKeyPoints" ma:readOnly="true">
      <xsd:simpleType>
        <xsd:restriction base="dms:Note"/>
      </xsd:simpleType>
    </xsd:element>
    <xsd:element name="MediaServiceKeyPoints" ma:index="10" nillable="true" ma:displayName="KeyPoints" ma:internalName="MediaServiceKeyPoints" ma:readOnly="true">
      <xsd:simpleType>
        <xsd:restriction base="dms:Note">
          <xsd:maxLength value="255"/>
        </xsd:restriction>
      </xsd:simpleType>
    </xsd:element>
    <xsd:element name="MediaServiceDateTaken" ma:index="11" nillable="true" ma:displayName="MediaServiceDateTaken" ma:hidden="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8fbe8bdc-fc1f-4c19-92ca-21ed732ce2c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7c77f7c-a47e-409f-a620-1e0f17f27c8d"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dceaf278-f137-4e70-9e20-53f35be8071b}" ma:internalName="TaxCatchAll" ma:showField="CatchAllData" ma:web="f7c77f7c-a47e-409f-a620-1e0f17f27c8d">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7c77f7c-a47e-409f-a620-1e0f17f27c8d" xsi:nil="true"/>
    <ProjectID xmlns="22e85561-782d-4d6a-9030-2b67e125385f" xsi:nil="true"/>
    <lcf76f155ced4ddcb4097134ff3c332f xmlns="22e85561-782d-4d6a-9030-2b67e125385f">
      <Terms xmlns="http://schemas.microsoft.com/office/infopath/2007/PartnerControls"/>
    </lcf76f155ced4ddcb4097134ff3c332f>
    <SharedWithUsers xmlns="f7c77f7c-a47e-409f-a620-1e0f17f27c8d">
      <UserInfo>
        <DisplayName>Candice Owen</DisplayName>
        <AccountId>2956</AccountId>
        <AccountType/>
      </UserInfo>
      <UserInfo>
        <DisplayName>Brik Zivkovich</DisplayName>
        <AccountId>104</AccountId>
        <AccountType/>
      </UserInfo>
      <UserInfo>
        <DisplayName>Holly Piza</DisplayName>
        <AccountId>59</AccountId>
        <AccountType/>
      </UserInfo>
    </SharedWithUsers>
    <OnBase_x0020_ID xmlns="22e85561-782d-4d6a-9030-2b67e125385f" xsi:nil="true"/>
  </documentManagement>
</p:properties>
</file>

<file path=customXml/itemProps1.xml><?xml version="1.0" encoding="utf-8"?>
<ds:datastoreItem xmlns:ds="http://schemas.openxmlformats.org/officeDocument/2006/customXml" ds:itemID="{7FEC2AF1-7445-4055-8E95-2061C9A259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e85561-782d-4d6a-9030-2b67e125385f"/>
    <ds:schemaRef ds:uri="f7c77f7c-a47e-409f-a620-1e0f17f27c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BFC163-BCF2-44AA-ACFF-3DD8437DE24C}">
  <ds:schemaRefs>
    <ds:schemaRef ds:uri="http://schemas.microsoft.com/sharepoint/v3/contenttype/forms"/>
  </ds:schemaRefs>
</ds:datastoreItem>
</file>

<file path=customXml/itemProps3.xml><?xml version="1.0" encoding="utf-8"?>
<ds:datastoreItem xmlns:ds="http://schemas.openxmlformats.org/officeDocument/2006/customXml" ds:itemID="{7EA01B37-974E-46DD-8CD7-6E9EC2421327}">
  <ds:schemaRefs>
    <ds:schemaRef ds:uri="22e85561-782d-4d6a-9030-2b67e125385f"/>
    <ds:schemaRef ds:uri="http://schemas.microsoft.com/office/infopath/2007/PartnerControls"/>
    <ds:schemaRef ds:uri="http://purl.org/dc/elements/1.1/"/>
    <ds:schemaRef ds:uri="http://purl.org/dc/terms/"/>
    <ds:schemaRef ds:uri="http://schemas.microsoft.com/office/2006/documentManagement/types"/>
    <ds:schemaRef ds:uri="http://purl.org/dc/dcmitype/"/>
    <ds:schemaRef ds:uri="http://www.w3.org/XML/1998/namespace"/>
    <ds:schemaRef ds:uri="http://schemas.openxmlformats.org/package/2006/metadata/core-properties"/>
    <ds:schemaRef ds:uri="f7c77f7c-a47e-409f-a620-1e0f17f27c8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INTRO</vt:lpstr>
      <vt:lpstr>Bioretention Mix Estimator</vt:lpstr>
      <vt:lpstr>Mix Estimator Example</vt:lpstr>
      <vt:lpstr>Lab Results - Topsoil</vt:lpstr>
      <vt:lpstr>Lab Results - Sand</vt:lpstr>
      <vt:lpstr>Bioretention Mix Sample QA</vt:lpstr>
      <vt:lpstr>Lab Results - Bioretention</vt:lpstr>
      <vt:lpstr>'Bioretention Mix Estimator'!Print_Area</vt:lpstr>
      <vt:lpstr>'Bioretention Mix Sample QA'!Print_Area</vt:lpstr>
      <vt:lpstr>INTRO!Print_Area</vt:lpstr>
      <vt:lpstr>'Mix Estimator Example'!Print_Area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Brik Zivkovich</dc:creator>
  <cp:keywords/>
  <dc:description/>
  <cp:lastModifiedBy>Ellie Paulsen</cp:lastModifiedBy>
  <cp:revision/>
  <cp:lastPrinted>2025-04-04T15:57:02Z</cp:lastPrinted>
  <dcterms:created xsi:type="dcterms:W3CDTF">2023-06-07T17:23:36Z</dcterms:created>
  <dcterms:modified xsi:type="dcterms:W3CDTF">2025-05-08T20:21:44Z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0x010100390D7B2A0947D945B3D9F8D950DB0A2D</vt:lpwstr>
  </property>
  <property fmtid="{D5CDD505-2E9C-101B-9397-08002B2CF9AE}" pid="3" name="MediaServiceImageTags">
    <vt:lpwstr/>
  </property>
</Properties>
</file>